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3" sheetId="6" r:id="rId6"/>
  </sheets>
  <definedNames>
    <definedName name="_xlnm.Print_Area" localSheetId="2">'DATA'!$B$30:$H$68</definedName>
    <definedName name="_xlnm.Print_Area" localSheetId="5">'P73'!$G$1:$O$34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<sst xmlns="http://schemas.openxmlformats.org/spreadsheetml/2006/main" count="498" uniqueCount="205">
  <si>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</si>
  <si>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</si>
  <si>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</si>
  <si>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</si>
  <si>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</si>
  <si>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</si>
  <si>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</si>
  <si>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</si>
  <si>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</si>
  <si>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</si>
  <si>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</si>
  <si>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</si>
  <si>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</si>
  <si>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</si>
  <si>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</si>
  <si>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</si>
  <si>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</si>
  <si>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</si>
  <si>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</si>
  <si>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</si>
  <si>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</si>
  <si>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</si>
  <si>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</si>
  <si>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</si>
  <si>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</si>
  <si>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</si>
  <si>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</si>
  <si>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</si>
  <si>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</si>
  <si>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</si>
  <si>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</si>
  <si>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</si>
  <si>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</si>
  <si>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</si>
  <si>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</si>
  <si>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</si>
  <si>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</si>
  <si>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55 - 57</t>
  </si>
  <si>
    <t>58 - 60</t>
  </si>
  <si>
    <t>61, 63, 65</t>
  </si>
  <si>
    <t>67 - 69</t>
  </si>
  <si>
    <t>70 - 72</t>
  </si>
  <si>
    <t>73, 75, 77</t>
  </si>
  <si>
    <t>79 - 81</t>
  </si>
  <si>
    <t>82 - 84</t>
  </si>
  <si>
    <t>85, 87, 89</t>
  </si>
  <si>
    <t>91 - 93</t>
  </si>
  <si>
    <t>94 - 96</t>
  </si>
  <si>
    <t>97, 99, 101</t>
  </si>
  <si>
    <t>103 - 105</t>
  </si>
  <si>
    <t>106 - 108</t>
  </si>
  <si>
    <t>109, 111, 113</t>
  </si>
  <si>
    <t>115 - 117</t>
  </si>
  <si>
    <t>118 - 120</t>
  </si>
  <si>
    <t>121, 123, 125</t>
  </si>
  <si>
    <t>127 - 129</t>
  </si>
  <si>
    <t>130 - 132</t>
  </si>
  <si>
    <t>133, 135, 137</t>
  </si>
  <si>
    <t>139 - 141</t>
  </si>
  <si>
    <t>142 - 144</t>
  </si>
  <si>
    <t>145, 147, 149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</si>
  <si>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</si>
  <si>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</si>
  <si>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</si>
  <si>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</si>
  <si>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</si>
  <si>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</si>
  <si>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</si>
  <si>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</si>
  <si>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</si>
  <si>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</si>
  <si>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</si>
  <si>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</si>
  <si>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</si>
  <si>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</si>
  <si>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</si>
  <si>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</si>
  <si>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</si>
  <si>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</si>
  <si>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</si>
  <si>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A.Chom Thong</t>
  </si>
  <si>
    <t>Zero Gage 261.750 M. m.s.l</t>
  </si>
  <si>
    <t>55, 57, 59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</si>
  <si>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</si>
  <si>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</si>
  <si>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</si>
  <si>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</si>
  <si>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</si>
  <si>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</si>
  <si>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</si>
  <si>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</si>
  <si>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</si>
  <si>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</si>
  <si>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112 - 114</t>
  </si>
  <si>
    <t>115, 117, 119</t>
  </si>
  <si>
    <t>121,122,123</t>
  </si>
  <si>
    <t>124,125,126</t>
  </si>
  <si>
    <t>127,129, 131</t>
  </si>
  <si>
    <t>133 - 135</t>
  </si>
  <si>
    <t>136 - 138</t>
  </si>
  <si>
    <t>139, 141, 143</t>
  </si>
  <si>
    <t>61 - 63</t>
  </si>
  <si>
    <t>64 - 66</t>
  </si>
  <si>
    <t>67, 69, 71</t>
  </si>
  <si>
    <t>1 -3</t>
  </si>
  <si>
    <t>85 -87</t>
  </si>
  <si>
    <t>88 - 89</t>
  </si>
  <si>
    <t>4, 6, 8</t>
  </si>
  <si>
    <t>10 - 12</t>
  </si>
  <si>
    <t>16, 18, 20</t>
  </si>
  <si>
    <t>22 - 24</t>
  </si>
  <si>
    <t>28, 30, 32</t>
  </si>
  <si>
    <t>34 - 36</t>
  </si>
  <si>
    <t>40, 42, 44</t>
  </si>
  <si>
    <t>Computed by        Suntanee</t>
  </si>
  <si>
    <t>Checked by          Preecha</t>
  </si>
  <si>
    <t>46 - 48</t>
  </si>
  <si>
    <t>52, 54, 56</t>
  </si>
  <si>
    <t>64, 66, 68</t>
  </si>
  <si>
    <t>76, 78, 80</t>
  </si>
  <si>
    <t>88,90,92</t>
  </si>
  <si>
    <t>16  - 18</t>
  </si>
  <si>
    <t>19,21,23</t>
  </si>
  <si>
    <t>31,33,35</t>
  </si>
  <si>
    <t>43,45,47</t>
  </si>
  <si>
    <t>55,57,59</t>
  </si>
  <si>
    <t>73-75</t>
  </si>
  <si>
    <t>76-78</t>
  </si>
  <si>
    <t>79,81,83</t>
  </si>
  <si>
    <t>61-63</t>
  </si>
  <si>
    <t>64-66</t>
  </si>
  <si>
    <t>67,69,71</t>
  </si>
  <si>
    <t>1,3,5</t>
  </si>
  <si>
    <t>7,9,11</t>
  </si>
  <si>
    <t>13,15,17</t>
  </si>
  <si>
    <t>7 - 9</t>
  </si>
  <si>
    <t>19 - 21</t>
  </si>
  <si>
    <t>31 - 33</t>
  </si>
  <si>
    <t>43 - 45</t>
  </si>
  <si>
    <t>49-51</t>
  </si>
  <si>
    <t>52-54</t>
  </si>
  <si>
    <t>55-57</t>
  </si>
  <si>
    <t>58-60</t>
  </si>
  <si>
    <t>67-69</t>
  </si>
  <si>
    <t>88-90</t>
  </si>
  <si>
    <t>91-93</t>
  </si>
  <si>
    <t>94-96</t>
  </si>
  <si>
    <t>97-99</t>
  </si>
  <si>
    <t>100-102</t>
  </si>
  <si>
    <t>103.105</t>
  </si>
  <si>
    <t>106-108</t>
  </si>
  <si>
    <t>109-111</t>
  </si>
  <si>
    <t>เดือน เม.ย. ไม่มีการสำรวจตะกอนเพราะน้ำไม่ไหล</t>
  </si>
  <si>
    <t>25-27</t>
  </si>
  <si>
    <t>28-30</t>
  </si>
  <si>
    <t>31-33</t>
  </si>
  <si>
    <t>34-36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</si>
  <si>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</si>
  <si>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</si>
  <si>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</si>
  <si>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</si>
  <si>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</si>
  <si>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</si>
  <si>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</si>
  <si>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</si>
  <si>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</si>
  <si>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</si>
  <si>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</si>
  <si>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</si>
  <si>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</si>
  <si>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</si>
  <si>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</si>
  <si>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</si>
  <si>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</si>
  <si>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</si>
  <si>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</si>
  <si>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</si>
  <si>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</si>
  <si>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</si>
  <si>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</si>
  <si>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การคำนวณตะกอน สถานี   P.73</t>
  </si>
  <si>
    <t>37-39</t>
  </si>
  <si>
    <t>40-42</t>
  </si>
  <si>
    <t>43-45</t>
  </si>
  <si>
    <t>46-48</t>
  </si>
  <si>
    <t>70-72</t>
  </si>
  <si>
    <t>79-81</t>
  </si>
  <si>
    <t>82-84</t>
  </si>
  <si>
    <t>85-87</t>
  </si>
  <si>
    <t>1-3</t>
  </si>
  <si>
    <t>4-6</t>
  </si>
  <si>
    <t>7-9</t>
  </si>
  <si>
    <t>10-12</t>
  </si>
  <si>
    <t>13-15</t>
  </si>
  <si>
    <t>16-18</t>
  </si>
  <si>
    <t>19-21</t>
  </si>
  <si>
    <t>22-24</t>
  </si>
  <si>
    <t>เดือน พ.ค. ไม่มีการสำรวจตะกอนเพราะน้ำไม่ไหล</t>
  </si>
  <si>
    <r>
      <t>Drainage Area 14,814 Km.</t>
    </r>
    <r>
      <rPr>
        <vertAlign val="superscript"/>
        <sz val="14"/>
        <rFont val="DilleniaUPC"/>
        <family val="1"/>
      </rPr>
      <t>2</t>
    </r>
  </si>
  <si>
    <t xml:space="preserve">Station.....  P.73.................................. Water year…2001-2015 </t>
  </si>
  <si>
    <r>
      <t>Drainage Area.....…14,814................Km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</si>
  <si>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1-9</t>
  </si>
  <si>
    <t xml:space="preserve">Mae Nam Ping </t>
  </si>
  <si>
    <t>River.Mae Nam.PING................................................................................</t>
  </si>
  <si>
    <t>Station  P.73  Water year 2018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</si>
</sst>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"/>
    <numFmt numFmtId="194" formatCode="dd\-mmm\-yy"/>
    <numFmt numFmtId="195" formatCode="mmm"/>
    <numFmt numFmtId="196" formatCode="#,##0.00000"/>
    <numFmt numFmtId="197" formatCode="#,##0.0_);\(#,##0.0\)"/>
    <numFmt numFmtId="198" formatCode="#,##0.00;[Red]\-\(#,##0.00\)"/>
    <numFmt numFmtId="199" formatCode="#,##0;[Red]\(#,##0\)"/>
    <numFmt numFmtId="200" formatCode="t#.##0"/>
    <numFmt numFmtId="201" formatCode="mmm\-yyyy"/>
    <numFmt numFmtId="202" formatCode="[$-41E]d\ mmmm\ yyyy"/>
    <numFmt numFmtId="203" formatCode="[$-101041E]d\ mmm\ yy;@"/>
    <numFmt numFmtId="204" formatCode="0.0000"/>
    <numFmt numFmtId="205" formatCode="[$-107041E]d\ mmm\ yy;@"/>
  </numFmts>
  <fonts count="74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6"/>
      <color indexed="10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b/>
      <sz val="14"/>
      <color indexed="8"/>
      <name val="AngsanaUPC"/>
      <family val="1"/>
    </font>
    <font>
      <sz val="14"/>
      <name val="CordiaUPC"/>
      <family val="1"/>
    </font>
    <font>
      <sz val="12"/>
      <name val="CordiaUPC"/>
      <family val="1"/>
    </font>
    <font>
      <b/>
      <sz val="12"/>
      <name val="AngsanaUPC"/>
      <family val="1"/>
    </font>
    <font>
      <sz val="16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6"/>
      <color indexed="8"/>
      <name val="Angsana New"/>
      <family val="0"/>
    </font>
    <font>
      <sz val="9.25"/>
      <color indexed="8"/>
      <name val="DilleniaUPC"/>
      <family val="0"/>
    </font>
    <font>
      <vertAlign val="superscript"/>
      <sz val="16"/>
      <color indexed="8"/>
      <name val="Angsana New"/>
      <family val="0"/>
    </font>
    <font>
      <sz val="7.8"/>
      <color indexed="8"/>
      <name val="DilleniaUPC"/>
      <family val="0"/>
    </font>
    <font>
      <sz val="14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>
        <color rgb="FFFF0000"/>
      </bottom>
    </border>
    <border>
      <left style="thin">
        <color theme="1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>
      <alignment/>
      <protection/>
    </xf>
    <xf numFmtId="0" fontId="18" fillId="0" borderId="0" applyProtection="0">
      <alignment/>
    </xf>
    <xf numFmtId="197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9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91" fontId="4" fillId="0" borderId="13" xfId="0" applyNumberFormat="1" applyFont="1" applyBorder="1" applyAlignment="1">
      <alignment/>
    </xf>
    <xf numFmtId="0" fontId="10" fillId="0" borderId="0" xfId="60" applyFont="1">
      <alignment/>
      <protection/>
    </xf>
    <xf numFmtId="2" fontId="10" fillId="0" borderId="14" xfId="60" applyNumberFormat="1" applyFont="1" applyFill="1" applyBorder="1" applyAlignment="1" applyProtection="1">
      <alignment horizontal="center" vertical="center" shrinkToFit="1"/>
      <protection/>
    </xf>
    <xf numFmtId="196" fontId="10" fillId="0" borderId="14" xfId="60" applyNumberFormat="1" applyFont="1" applyFill="1" applyBorder="1" applyAlignment="1" applyProtection="1">
      <alignment horizontal="center" vertical="center" wrapText="1"/>
      <protection/>
    </xf>
    <xf numFmtId="192" fontId="10" fillId="0" borderId="14" xfId="60" applyNumberFormat="1" applyFont="1" applyFill="1" applyBorder="1" applyAlignment="1" applyProtection="1">
      <alignment horizontal="center" vertical="center" wrapText="1"/>
      <protection/>
    </xf>
    <xf numFmtId="2" fontId="10" fillId="0" borderId="15" xfId="60" applyNumberFormat="1" applyFont="1" applyFill="1" applyBorder="1" applyAlignment="1" applyProtection="1">
      <alignment horizontal="center" vertical="center"/>
      <protection/>
    </xf>
    <xf numFmtId="0" fontId="10" fillId="0" borderId="16" xfId="60" applyFont="1" applyFill="1" applyBorder="1" applyAlignment="1" applyProtection="1">
      <alignment horizontal="center" vertical="center"/>
      <protection/>
    </xf>
    <xf numFmtId="0" fontId="10" fillId="0" borderId="17" xfId="60" applyFont="1" applyFill="1" applyBorder="1" applyAlignment="1" applyProtection="1">
      <alignment horizontal="center" vertical="center"/>
      <protection/>
    </xf>
    <xf numFmtId="196" fontId="10" fillId="0" borderId="15" xfId="60" applyNumberFormat="1" applyFont="1" applyFill="1" applyBorder="1" applyAlignment="1" applyProtection="1">
      <alignment horizontal="center" vertical="center" wrapText="1"/>
      <protection/>
    </xf>
    <xf numFmtId="192" fontId="10" fillId="0" borderId="15" xfId="60" applyNumberFormat="1" applyFont="1" applyFill="1" applyBorder="1" applyAlignment="1" applyProtection="1">
      <alignment horizontal="center" vertical="center"/>
      <protection/>
    </xf>
    <xf numFmtId="4" fontId="10" fillId="0" borderId="18" xfId="60" applyNumberFormat="1" applyFont="1" applyFill="1" applyBorder="1" applyAlignment="1" applyProtection="1">
      <alignment horizontal="center" vertical="center"/>
      <protection/>
    </xf>
    <xf numFmtId="4" fontId="10" fillId="0" borderId="19" xfId="60" applyNumberFormat="1" applyFont="1" applyFill="1" applyBorder="1" applyAlignment="1" applyProtection="1">
      <alignment horizontal="center" vertical="center"/>
      <protection/>
    </xf>
    <xf numFmtId="4" fontId="10" fillId="0" borderId="20" xfId="60" applyNumberFormat="1" applyFont="1" applyFill="1" applyBorder="1" applyAlignment="1" applyProtection="1">
      <alignment horizontal="center" vertical="center"/>
      <protection/>
    </xf>
    <xf numFmtId="0" fontId="10" fillId="33" borderId="14" xfId="60" applyFont="1" applyFill="1" applyBorder="1" applyAlignment="1" applyProtection="1" quotePrefix="1">
      <alignment horizontal="center" vertical="center"/>
      <protection/>
    </xf>
    <xf numFmtId="2" fontId="10" fillId="33" borderId="14" xfId="60" applyNumberFormat="1" applyFont="1" applyFill="1" applyBorder="1" applyAlignment="1" applyProtection="1" quotePrefix="1">
      <alignment horizontal="center" vertical="center"/>
      <protection/>
    </xf>
    <xf numFmtId="196" fontId="10" fillId="33" borderId="14" xfId="60" applyNumberFormat="1" applyFont="1" applyFill="1" applyBorder="1" applyAlignment="1" applyProtection="1" quotePrefix="1">
      <alignment horizontal="center" vertical="center"/>
      <protection/>
    </xf>
    <xf numFmtId="192" fontId="10" fillId="33" borderId="14" xfId="60" applyNumberFormat="1" applyFont="1" applyFill="1" applyBorder="1" applyAlignment="1" applyProtection="1" quotePrefix="1">
      <alignment horizontal="center" vertical="center"/>
      <protection/>
    </xf>
    <xf numFmtId="194" fontId="10" fillId="33" borderId="14" xfId="60" applyNumberFormat="1" applyFont="1" applyFill="1" applyBorder="1" applyAlignment="1" applyProtection="1" quotePrefix="1">
      <alignment horizontal="center" vertical="center"/>
      <protection/>
    </xf>
    <xf numFmtId="0" fontId="10" fillId="0" borderId="0" xfId="60" applyFont="1" applyAlignment="1">
      <alignment horizontal="right" vertical="center"/>
      <protection/>
    </xf>
    <xf numFmtId="194" fontId="10" fillId="0" borderId="21" xfId="59" applyNumberFormat="1" applyFont="1" applyBorder="1" applyAlignment="1">
      <alignment horizontal="right" vertical="center"/>
      <protection/>
    </xf>
    <xf numFmtId="191" fontId="10" fillId="0" borderId="21" xfId="59" applyNumberFormat="1" applyFont="1" applyBorder="1" applyAlignment="1">
      <alignment horizontal="right" vertical="center"/>
      <protection/>
    </xf>
    <xf numFmtId="0" fontId="10" fillId="33" borderId="21" xfId="60" applyFont="1" applyFill="1" applyBorder="1" applyAlignment="1">
      <alignment horizontal="center" vertical="center"/>
      <protection/>
    </xf>
    <xf numFmtId="0" fontId="12" fillId="0" borderId="0" xfId="60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6" applyNumberFormat="1" applyFont="1" applyAlignment="1">
      <alignment horizontal="center"/>
      <protection/>
    </xf>
    <xf numFmtId="193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1" fontId="10" fillId="0" borderId="22" xfId="59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2" fontId="0" fillId="0" borderId="0" xfId="46" applyNumberFormat="1" applyFont="1" applyBorder="1" applyAlignment="1">
      <alignment horizontal="center"/>
      <protection/>
    </xf>
    <xf numFmtId="0" fontId="0" fillId="0" borderId="0" xfId="46" applyFont="1" applyAlignment="1">
      <alignment horizontal="center"/>
      <protection/>
    </xf>
    <xf numFmtId="15" fontId="14" fillId="0" borderId="0" xfId="46" applyNumberFormat="1" applyFont="1">
      <alignment/>
      <protection/>
    </xf>
    <xf numFmtId="193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1" fontId="4" fillId="0" borderId="0" xfId="0" applyNumberFormat="1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191" fontId="4" fillId="0" borderId="12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191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191" fontId="4" fillId="0" borderId="24" xfId="0" applyNumberFormat="1" applyFont="1" applyBorder="1" applyAlignment="1">
      <alignment/>
    </xf>
    <xf numFmtId="191" fontId="4" fillId="0" borderId="24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203" fontId="5" fillId="0" borderId="0" xfId="0" applyNumberFormat="1" applyFont="1" applyAlignment="1">
      <alignment horizontal="centerContinuous"/>
    </xf>
    <xf numFmtId="203" fontId="4" fillId="0" borderId="0" xfId="0" applyNumberFormat="1" applyFont="1" applyAlignment="1">
      <alignment/>
    </xf>
    <xf numFmtId="203" fontId="4" fillId="0" borderId="25" xfId="0" applyNumberFormat="1" applyFont="1" applyBorder="1" applyAlignment="1">
      <alignment horizontal="center"/>
    </xf>
    <xf numFmtId="203" fontId="4" fillId="0" borderId="26" xfId="0" applyNumberFormat="1" applyFont="1" applyBorder="1" applyAlignment="1">
      <alignment horizontal="center"/>
    </xf>
    <xf numFmtId="203" fontId="4" fillId="0" borderId="27" xfId="0" applyNumberFormat="1" applyFont="1" applyBorder="1" applyAlignment="1" quotePrefix="1">
      <alignment horizontal="center"/>
    </xf>
    <xf numFmtId="203" fontId="4" fillId="0" borderId="0" xfId="0" applyNumberFormat="1" applyFont="1" applyBorder="1" applyAlignment="1">
      <alignment/>
    </xf>
    <xf numFmtId="203" fontId="4" fillId="0" borderId="24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29" xfId="0" applyNumberFormat="1" applyFont="1" applyBorder="1" applyAlignment="1">
      <alignment horizontal="center" vertical="center"/>
    </xf>
    <xf numFmtId="191" fontId="4" fillId="0" borderId="30" xfId="0" applyNumberFormat="1" applyFont="1" applyBorder="1" applyAlignment="1">
      <alignment horizontal="center" vertical="center"/>
    </xf>
    <xf numFmtId="191" fontId="4" fillId="0" borderId="31" xfId="0" applyNumberFormat="1" applyFont="1" applyBorder="1" applyAlignment="1" quotePrefix="1">
      <alignment horizontal="center"/>
    </xf>
    <xf numFmtId="191" fontId="23" fillId="0" borderId="12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 quotePrefix="1">
      <alignment horizontal="center"/>
    </xf>
    <xf numFmtId="49" fontId="4" fillId="0" borderId="24" xfId="0" applyNumberFormat="1" applyFont="1" applyBorder="1" applyAlignment="1">
      <alignment horizontal="center"/>
    </xf>
    <xf numFmtId="191" fontId="4" fillId="0" borderId="35" xfId="0" applyNumberFormat="1" applyFont="1" applyBorder="1" applyAlignment="1">
      <alignment horizontal="centerContinuous" vertical="center"/>
    </xf>
    <xf numFmtId="191" fontId="4" fillId="0" borderId="29" xfId="0" applyNumberFormat="1" applyFont="1" applyBorder="1" applyAlignment="1">
      <alignment horizontal="center" vertical="center" wrapText="1"/>
    </xf>
    <xf numFmtId="191" fontId="4" fillId="0" borderId="30" xfId="0" applyNumberFormat="1" applyFont="1" applyBorder="1" applyAlignment="1">
      <alignment horizontal="center" vertical="center" wrapText="1"/>
    </xf>
    <xf numFmtId="191" fontId="4" fillId="0" borderId="36" xfId="0" applyNumberFormat="1" applyFont="1" applyBorder="1" applyAlignment="1">
      <alignment horizontal="centerContinuous" vertic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25" fillId="0" borderId="0" xfId="0" applyFont="1" applyAlignment="1">
      <alignment/>
    </xf>
    <xf numFmtId="0" fontId="24" fillId="0" borderId="14" xfId="61" applyFont="1" applyBorder="1" applyAlignment="1">
      <alignment horizontal="center"/>
      <protection/>
    </xf>
    <xf numFmtId="0" fontId="24" fillId="0" borderId="40" xfId="61" applyFont="1" applyBorder="1" applyAlignment="1">
      <alignment horizontal="center"/>
      <protection/>
    </xf>
    <xf numFmtId="0" fontId="24" fillId="0" borderId="41" xfId="61" applyFont="1" applyBorder="1" applyAlignment="1">
      <alignment horizontal="center"/>
      <protection/>
    </xf>
    <xf numFmtId="0" fontId="24" fillId="0" borderId="0" xfId="61" applyFont="1" applyBorder="1" applyAlignment="1">
      <alignment horizontal="center"/>
      <protection/>
    </xf>
    <xf numFmtId="0" fontId="24" fillId="0" borderId="42" xfId="61" applyFont="1" applyBorder="1">
      <alignment/>
      <protection/>
    </xf>
    <xf numFmtId="0" fontId="24" fillId="0" borderId="15" xfId="61" applyFont="1" applyBorder="1" applyAlignment="1">
      <alignment horizontal="center"/>
      <protection/>
    </xf>
    <xf numFmtId="203" fontId="0" fillId="0" borderId="43" xfId="61" applyNumberFormat="1" applyFont="1" applyBorder="1" applyAlignment="1">
      <alignment horizontal="center"/>
      <protection/>
    </xf>
    <xf numFmtId="0" fontId="0" fillId="0" borderId="43" xfId="61" applyBorder="1" applyAlignment="1">
      <alignment horizontal="center"/>
      <protection/>
    </xf>
    <xf numFmtId="204" fontId="0" fillId="0" borderId="43" xfId="61" applyNumberFormat="1" applyBorder="1">
      <alignment/>
      <protection/>
    </xf>
    <xf numFmtId="2" fontId="0" fillId="0" borderId="43" xfId="61" applyNumberFormat="1" applyBorder="1">
      <alignment/>
      <protection/>
    </xf>
    <xf numFmtId="2" fontId="0" fillId="0" borderId="44" xfId="61" applyNumberFormat="1" applyBorder="1">
      <alignment/>
      <protection/>
    </xf>
    <xf numFmtId="2" fontId="0" fillId="0" borderId="15" xfId="61" applyNumberFormat="1" applyBorder="1">
      <alignment/>
      <protection/>
    </xf>
    <xf numFmtId="0" fontId="24" fillId="34" borderId="40" xfId="61" applyFont="1" applyFill="1" applyBorder="1" applyAlignment="1">
      <alignment horizontal="center"/>
      <protection/>
    </xf>
    <xf numFmtId="0" fontId="24" fillId="34" borderId="0" xfId="61" applyFont="1" applyFill="1" applyBorder="1" applyAlignment="1">
      <alignment horizontal="center"/>
      <protection/>
    </xf>
    <xf numFmtId="0" fontId="24" fillId="34" borderId="42" xfId="61" applyFont="1" applyFill="1" applyBorder="1">
      <alignment/>
      <protection/>
    </xf>
    <xf numFmtId="192" fontId="0" fillId="34" borderId="43" xfId="61" applyNumberFormat="1" applyFill="1" applyBorder="1">
      <alignment/>
      <protection/>
    </xf>
    <xf numFmtId="2" fontId="0" fillId="0" borderId="43" xfId="61" applyNumberFormat="1" applyFont="1" applyBorder="1">
      <alignment/>
      <protection/>
    </xf>
    <xf numFmtId="203" fontId="24" fillId="0" borderId="14" xfId="61" applyNumberFormat="1" applyFont="1" applyBorder="1" applyAlignment="1">
      <alignment horizontal="center"/>
      <protection/>
    </xf>
    <xf numFmtId="203" fontId="24" fillId="0" borderId="41" xfId="61" applyNumberFormat="1" applyFont="1" applyBorder="1" applyAlignment="1">
      <alignment horizontal="center"/>
      <protection/>
    </xf>
    <xf numFmtId="203" fontId="24" fillId="0" borderId="41" xfId="61" applyNumberFormat="1" applyFont="1" applyBorder="1">
      <alignment/>
      <protection/>
    </xf>
    <xf numFmtId="203" fontId="24" fillId="0" borderId="15" xfId="61" applyNumberFormat="1" applyFont="1" applyBorder="1">
      <alignment/>
      <protection/>
    </xf>
    <xf numFmtId="203" fontId="0" fillId="0" borderId="43" xfId="0" applyNumberFormat="1" applyBorder="1" applyAlignment="1">
      <alignment/>
    </xf>
    <xf numFmtId="203" fontId="0" fillId="0" borderId="0" xfId="0" applyNumberFormat="1" applyAlignment="1">
      <alignment/>
    </xf>
    <xf numFmtId="0" fontId="0" fillId="0" borderId="43" xfId="0" applyBorder="1" applyAlignment="1">
      <alignment horizontal="center"/>
    </xf>
    <xf numFmtId="2" fontId="24" fillId="0" borderId="45" xfId="61" applyNumberFormat="1" applyFont="1" applyBorder="1" applyAlignment="1">
      <alignment horizontal="center"/>
      <protection/>
    </xf>
    <xf numFmtId="2" fontId="24" fillId="0" borderId="14" xfId="61" applyNumberFormat="1" applyFont="1" applyBorder="1" applyAlignment="1">
      <alignment horizontal="center"/>
      <protection/>
    </xf>
    <xf numFmtId="2" fontId="24" fillId="0" borderId="46" xfId="61" applyNumberFormat="1" applyFont="1" applyBorder="1" applyAlignment="1">
      <alignment horizontal="center"/>
      <protection/>
    </xf>
    <xf numFmtId="2" fontId="24" fillId="0" borderId="41" xfId="61" applyNumberFormat="1" applyFont="1" applyBorder="1" applyAlignment="1">
      <alignment horizontal="center"/>
      <protection/>
    </xf>
    <xf numFmtId="2" fontId="24" fillId="0" borderId="46" xfId="61" applyNumberFormat="1" applyFont="1" applyBorder="1">
      <alignment/>
      <protection/>
    </xf>
    <xf numFmtId="2" fontId="24" fillId="0" borderId="41" xfId="61" applyNumberFormat="1" applyFont="1" applyBorder="1">
      <alignment/>
      <protection/>
    </xf>
    <xf numFmtId="2" fontId="24" fillId="0" borderId="47" xfId="61" applyNumberFormat="1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" fontId="0" fillId="0" borderId="0" xfId="0" applyNumberFormat="1" applyAlignment="1">
      <alignment/>
    </xf>
    <xf numFmtId="204" fontId="24" fillId="0" borderId="14" xfId="61" applyNumberFormat="1" applyFont="1" applyBorder="1" applyAlignment="1">
      <alignment horizontal="center"/>
      <protection/>
    </xf>
    <xf numFmtId="204" fontId="24" fillId="0" borderId="40" xfId="61" applyNumberFormat="1" applyFont="1" applyBorder="1" applyAlignment="1">
      <alignment horizontal="center"/>
      <protection/>
    </xf>
    <xf numFmtId="204" fontId="24" fillId="0" borderId="41" xfId="61" applyNumberFormat="1" applyFont="1" applyBorder="1" applyAlignment="1">
      <alignment horizontal="center"/>
      <protection/>
    </xf>
    <xf numFmtId="204" fontId="24" fillId="0" borderId="0" xfId="61" applyNumberFormat="1" applyFont="1" applyBorder="1" applyAlignment="1">
      <alignment horizontal="center"/>
      <protection/>
    </xf>
    <xf numFmtId="204" fontId="24" fillId="0" borderId="15" xfId="61" applyNumberFormat="1" applyFont="1" applyBorder="1" applyAlignment="1">
      <alignment horizontal="center"/>
      <protection/>
    </xf>
    <xf numFmtId="204" fontId="24" fillId="0" borderId="42" xfId="61" applyNumberFormat="1" applyFont="1" applyBorder="1" applyAlignment="1">
      <alignment horizontal="center"/>
      <protection/>
    </xf>
    <xf numFmtId="204" fontId="0" fillId="0" borderId="43" xfId="0" applyNumberFormat="1" applyBorder="1" applyAlignment="1">
      <alignment/>
    </xf>
    <xf numFmtId="204" fontId="0" fillId="0" borderId="0" xfId="0" applyNumberFormat="1" applyAlignment="1">
      <alignment/>
    </xf>
    <xf numFmtId="0" fontId="4" fillId="35" borderId="0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4" fontId="10" fillId="33" borderId="14" xfId="60" applyNumberFormat="1" applyFont="1" applyFill="1" applyBorder="1" applyAlignment="1" applyProtection="1">
      <alignment horizontal="center" vertical="center"/>
      <protection/>
    </xf>
    <xf numFmtId="191" fontId="10" fillId="0" borderId="48" xfId="59" applyNumberFormat="1" applyFont="1" applyBorder="1" applyAlignment="1">
      <alignment horizontal="right" vertical="center"/>
      <protection/>
    </xf>
    <xf numFmtId="49" fontId="27" fillId="0" borderId="48" xfId="0" applyNumberFormat="1" applyFont="1" applyBorder="1" applyAlignment="1" quotePrefix="1">
      <alignment horizontal="center"/>
    </xf>
    <xf numFmtId="0" fontId="10" fillId="33" borderId="48" xfId="60" applyFont="1" applyFill="1" applyBorder="1" applyAlignment="1">
      <alignment horizontal="center" vertical="center"/>
      <protection/>
    </xf>
    <xf numFmtId="49" fontId="27" fillId="0" borderId="21" xfId="0" applyNumberFormat="1" applyFont="1" applyBorder="1" applyAlignment="1" quotePrefix="1">
      <alignment horizontal="center"/>
    </xf>
    <xf numFmtId="49" fontId="27" fillId="0" borderId="21" xfId="0" applyNumberFormat="1" applyFont="1" applyBorder="1" applyAlignment="1">
      <alignment horizontal="center"/>
    </xf>
    <xf numFmtId="0" fontId="10" fillId="0" borderId="21" xfId="60" applyFont="1" applyBorder="1">
      <alignment/>
      <protection/>
    </xf>
    <xf numFmtId="0" fontId="4" fillId="0" borderId="49" xfId="0" applyFont="1" applyBorder="1" applyAlignment="1">
      <alignment horizontal="center"/>
    </xf>
    <xf numFmtId="203" fontId="4" fillId="0" borderId="49" xfId="0" applyNumberFormat="1" applyFont="1" applyBorder="1" applyAlignment="1">
      <alignment/>
    </xf>
    <xf numFmtId="191" fontId="4" fillId="0" borderId="49" xfId="0" applyNumberFormat="1" applyFont="1" applyBorder="1" applyAlignment="1">
      <alignment/>
    </xf>
    <xf numFmtId="49" fontId="4" fillId="0" borderId="49" xfId="0" applyNumberFormat="1" applyFont="1" applyBorder="1" applyAlignment="1">
      <alignment horizontal="center"/>
    </xf>
    <xf numFmtId="0" fontId="4" fillId="0" borderId="49" xfId="0" applyFont="1" applyBorder="1" applyAlignment="1">
      <alignment/>
    </xf>
    <xf numFmtId="205" fontId="4" fillId="0" borderId="0" xfId="0" applyNumberFormat="1" applyFont="1" applyBorder="1" applyAlignment="1">
      <alignment/>
    </xf>
    <xf numFmtId="205" fontId="4" fillId="0" borderId="13" xfId="0" applyNumberFormat="1" applyFont="1" applyBorder="1" applyAlignment="1">
      <alignment/>
    </xf>
    <xf numFmtId="205" fontId="4" fillId="0" borderId="12" xfId="0" applyNumberFormat="1" applyFont="1" applyBorder="1" applyAlignment="1">
      <alignment/>
    </xf>
    <xf numFmtId="205" fontId="4" fillId="0" borderId="28" xfId="0" applyNumberFormat="1" applyFont="1" applyBorder="1" applyAlignment="1">
      <alignment/>
    </xf>
    <xf numFmtId="205" fontId="4" fillId="0" borderId="23" xfId="0" applyNumberFormat="1" applyFont="1" applyBorder="1" applyAlignment="1">
      <alignment/>
    </xf>
    <xf numFmtId="205" fontId="4" fillId="0" borderId="24" xfId="0" applyNumberFormat="1" applyFont="1" applyBorder="1" applyAlignment="1">
      <alignment/>
    </xf>
    <xf numFmtId="204" fontId="0" fillId="0" borderId="43" xfId="61" applyNumberFormat="1" applyFont="1" applyBorder="1">
      <alignment/>
      <protection/>
    </xf>
    <xf numFmtId="192" fontId="0" fillId="34" borderId="43" xfId="61" applyNumberFormat="1" applyFont="1" applyFill="1" applyBorder="1">
      <alignment/>
      <protection/>
    </xf>
    <xf numFmtId="2" fontId="0" fillId="0" borderId="43" xfId="61" applyNumberFormat="1" applyFont="1" applyBorder="1">
      <alignment/>
      <protection/>
    </xf>
    <xf numFmtId="0" fontId="0" fillId="0" borderId="43" xfId="61" applyFont="1" applyBorder="1" applyAlignment="1">
      <alignment horizontal="center"/>
      <protection/>
    </xf>
    <xf numFmtId="203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4" fontId="0" fillId="0" borderId="50" xfId="0" applyNumberFormat="1" applyBorder="1" applyAlignment="1">
      <alignment/>
    </xf>
    <xf numFmtId="204" fontId="0" fillId="0" borderId="50" xfId="61" applyNumberFormat="1" applyFont="1" applyBorder="1">
      <alignment/>
      <protection/>
    </xf>
    <xf numFmtId="192" fontId="0" fillId="34" borderId="50" xfId="61" applyNumberFormat="1" applyFont="1" applyFill="1" applyBorder="1">
      <alignment/>
      <protection/>
    </xf>
    <xf numFmtId="2" fontId="0" fillId="0" borderId="50" xfId="61" applyNumberFormat="1" applyFont="1" applyBorder="1">
      <alignment/>
      <protection/>
    </xf>
    <xf numFmtId="2" fontId="0" fillId="0" borderId="50" xfId="0" applyNumberFormat="1" applyBorder="1" applyAlignment="1">
      <alignment/>
    </xf>
    <xf numFmtId="203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204" fontId="0" fillId="0" borderId="15" xfId="0" applyNumberFormat="1" applyBorder="1" applyAlignment="1">
      <alignment/>
    </xf>
    <xf numFmtId="204" fontId="0" fillId="0" borderId="15" xfId="61" applyNumberFormat="1" applyFont="1" applyBorder="1">
      <alignment/>
      <protection/>
    </xf>
    <xf numFmtId="192" fontId="0" fillId="34" borderId="15" xfId="61" applyNumberFormat="1" applyFont="1" applyFill="1" applyBorder="1">
      <alignment/>
      <protection/>
    </xf>
    <xf numFmtId="2" fontId="0" fillId="0" borderId="15" xfId="61" applyNumberFormat="1" applyFont="1" applyBorder="1">
      <alignment/>
      <protection/>
    </xf>
    <xf numFmtId="2" fontId="0" fillId="0" borderId="15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4" xfId="0" applyNumberFormat="1" applyBorder="1" applyAlignment="1">
      <alignment/>
    </xf>
    <xf numFmtId="203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204" fontId="0" fillId="0" borderId="51" xfId="0" applyNumberFormat="1" applyBorder="1" applyAlignment="1">
      <alignment/>
    </xf>
    <xf numFmtId="204" fontId="0" fillId="0" borderId="51" xfId="61" applyNumberFormat="1" applyFont="1" applyBorder="1">
      <alignment/>
      <protection/>
    </xf>
    <xf numFmtId="192" fontId="0" fillId="34" borderId="51" xfId="61" applyNumberFormat="1" applyFont="1" applyFill="1" applyBorder="1">
      <alignment/>
      <protection/>
    </xf>
    <xf numFmtId="2" fontId="0" fillId="0" borderId="51" xfId="61" applyNumberFormat="1" applyFont="1" applyBorder="1">
      <alignment/>
      <protection/>
    </xf>
    <xf numFmtId="2" fontId="0" fillId="0" borderId="51" xfId="0" applyNumberFormat="1" applyBorder="1" applyAlignment="1">
      <alignment/>
    </xf>
    <xf numFmtId="2" fontId="0" fillId="0" borderId="52" xfId="0" applyNumberFormat="1" applyBorder="1" applyAlignment="1">
      <alignment/>
    </xf>
    <xf numFmtId="191" fontId="10" fillId="0" borderId="14" xfId="59" applyNumberFormat="1" applyFont="1" applyBorder="1" applyAlignment="1">
      <alignment horizontal="right" vertical="center"/>
      <protection/>
    </xf>
    <xf numFmtId="191" fontId="10" fillId="0" borderId="22" xfId="59" applyNumberFormat="1" applyFont="1" applyBorder="1" applyAlignment="1">
      <alignment horizontal="right" vertical="center"/>
      <protection/>
    </xf>
    <xf numFmtId="191" fontId="27" fillId="0" borderId="0" xfId="0" applyNumberFormat="1" applyFont="1" applyAlignment="1">
      <alignment/>
    </xf>
    <xf numFmtId="0" fontId="28" fillId="0" borderId="0" xfId="0" applyFont="1" applyAlignment="1">
      <alignment/>
    </xf>
    <xf numFmtId="203" fontId="28" fillId="0" borderId="14" xfId="0" applyNumberFormat="1" applyFont="1" applyBorder="1" applyAlignment="1">
      <alignment/>
    </xf>
    <xf numFmtId="191" fontId="28" fillId="0" borderId="14" xfId="0" applyNumberFormat="1" applyFont="1" applyBorder="1" applyAlignment="1">
      <alignment/>
    </xf>
    <xf numFmtId="203" fontId="28" fillId="0" borderId="41" xfId="0" applyNumberFormat="1" applyFont="1" applyBorder="1" applyAlignment="1">
      <alignment/>
    </xf>
    <xf numFmtId="191" fontId="28" fillId="0" borderId="41" xfId="0" applyNumberFormat="1" applyFont="1" applyBorder="1" applyAlignment="1">
      <alignment/>
    </xf>
    <xf numFmtId="191" fontId="10" fillId="0" borderId="21" xfId="60" applyNumberFormat="1" applyFont="1" applyBorder="1">
      <alignment/>
      <protection/>
    </xf>
    <xf numFmtId="194" fontId="10" fillId="0" borderId="53" xfId="59" applyNumberFormat="1" applyFont="1" applyBorder="1" applyAlignment="1">
      <alignment horizontal="right" vertical="center"/>
      <protection/>
    </xf>
    <xf numFmtId="0" fontId="10" fillId="0" borderId="53" xfId="60" applyFont="1" applyBorder="1">
      <alignment/>
      <protection/>
    </xf>
    <xf numFmtId="191" fontId="10" fillId="0" borderId="53" xfId="59" applyNumberFormat="1" applyFont="1" applyBorder="1" applyAlignment="1">
      <alignment horizontal="right" vertical="center"/>
      <protection/>
    </xf>
    <xf numFmtId="49" fontId="27" fillId="0" borderId="53" xfId="0" applyNumberFormat="1" applyFont="1" applyBorder="1" applyAlignment="1">
      <alignment horizontal="center"/>
    </xf>
    <xf numFmtId="191" fontId="10" fillId="0" borderId="53" xfId="60" applyNumberFormat="1" applyFont="1" applyBorder="1">
      <alignment/>
      <protection/>
    </xf>
    <xf numFmtId="0" fontId="0" fillId="0" borderId="43" xfId="0" applyBorder="1" applyAlignment="1">
      <alignment/>
    </xf>
    <xf numFmtId="204" fontId="0" fillId="0" borderId="43" xfId="0" applyNumberFormat="1" applyFont="1" applyBorder="1" applyAlignment="1">
      <alignment/>
    </xf>
    <xf numFmtId="0" fontId="24" fillId="0" borderId="42" xfId="6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51" xfId="0" applyBorder="1" applyAlignment="1">
      <alignment/>
    </xf>
    <xf numFmtId="194" fontId="10" fillId="0" borderId="41" xfId="59" applyNumberFormat="1" applyFont="1" applyBorder="1" applyAlignment="1">
      <alignment horizontal="right" vertical="center"/>
      <protection/>
    </xf>
    <xf numFmtId="0" fontId="10" fillId="0" borderId="41" xfId="60" applyFont="1" applyBorder="1">
      <alignment/>
      <protection/>
    </xf>
    <xf numFmtId="49" fontId="27" fillId="0" borderId="41" xfId="0" applyNumberFormat="1" applyFont="1" applyBorder="1" applyAlignment="1">
      <alignment horizontal="center"/>
    </xf>
    <xf numFmtId="0" fontId="12" fillId="0" borderId="41" xfId="60" applyFont="1" applyBorder="1">
      <alignment/>
      <protection/>
    </xf>
    <xf numFmtId="0" fontId="12" fillId="0" borderId="15" xfId="60" applyFont="1" applyBorder="1">
      <alignment/>
      <protection/>
    </xf>
    <xf numFmtId="191" fontId="10" fillId="0" borderId="54" xfId="59" applyNumberFormat="1" applyFont="1" applyBorder="1" applyAlignment="1">
      <alignment horizontal="right" vertical="center"/>
      <protection/>
    </xf>
    <xf numFmtId="0" fontId="28" fillId="0" borderId="46" xfId="0" applyFont="1" applyBorder="1" applyAlignment="1">
      <alignment/>
    </xf>
    <xf numFmtId="0" fontId="28" fillId="0" borderId="0" xfId="0" applyFont="1" applyBorder="1" applyAlignment="1">
      <alignment/>
    </xf>
    <xf numFmtId="0" fontId="10" fillId="0" borderId="15" xfId="60" applyFont="1" applyBorder="1">
      <alignment/>
      <protection/>
    </xf>
    <xf numFmtId="0" fontId="10" fillId="0" borderId="41" xfId="60" applyFont="1" applyBorder="1" applyAlignment="1">
      <alignment horizontal="right"/>
      <protection/>
    </xf>
    <xf numFmtId="0" fontId="10" fillId="0" borderId="15" xfId="60" applyFont="1" applyBorder="1" applyAlignment="1">
      <alignment horizontal="right"/>
      <protection/>
    </xf>
    <xf numFmtId="191" fontId="10" fillId="0" borderId="41" xfId="60" applyNumberFormat="1" applyFont="1" applyBorder="1">
      <alignment/>
      <protection/>
    </xf>
    <xf numFmtId="191" fontId="10" fillId="0" borderId="15" xfId="60" applyNumberFormat="1" applyFont="1" applyBorder="1">
      <alignment/>
      <protection/>
    </xf>
    <xf numFmtId="0" fontId="10" fillId="0" borderId="41" xfId="60" applyFont="1" applyBorder="1" applyAlignment="1">
      <alignment horizontal="center"/>
      <protection/>
    </xf>
    <xf numFmtId="0" fontId="10" fillId="0" borderId="15" xfId="60" applyFont="1" applyBorder="1" applyAlignment="1">
      <alignment horizontal="center"/>
      <protection/>
    </xf>
    <xf numFmtId="192" fontId="0" fillId="34" borderId="55" xfId="61" applyNumberFormat="1" applyFont="1" applyFill="1" applyBorder="1">
      <alignment/>
      <protection/>
    </xf>
    <xf numFmtId="0" fontId="0" fillId="0" borderId="55" xfId="0" applyBorder="1" applyAlignment="1">
      <alignment/>
    </xf>
    <xf numFmtId="203" fontId="0" fillId="0" borderId="56" xfId="0" applyNumberFormat="1" applyBorder="1" applyAlignment="1">
      <alignment/>
    </xf>
    <xf numFmtId="0" fontId="0" fillId="0" borderId="57" xfId="0" applyBorder="1" applyAlignment="1">
      <alignment horizontal="center"/>
    </xf>
    <xf numFmtId="204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4" borderId="57" xfId="61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204" fontId="29" fillId="0" borderId="0" xfId="61" applyNumberFormat="1" applyFont="1" applyBorder="1" applyAlignment="1">
      <alignment horizontal="center"/>
      <protection/>
    </xf>
    <xf numFmtId="204" fontId="29" fillId="0" borderId="41" xfId="61" applyNumberFormat="1" applyFont="1" applyBorder="1" applyAlignment="1">
      <alignment horizontal="center"/>
      <protection/>
    </xf>
    <xf numFmtId="0" fontId="4" fillId="0" borderId="58" xfId="0" applyFont="1" applyBorder="1" applyAlignment="1">
      <alignment horizontal="center"/>
    </xf>
    <xf numFmtId="203" fontId="0" fillId="0" borderId="57" xfId="0" applyNumberFormat="1" applyBorder="1" applyAlignment="1">
      <alignment/>
    </xf>
    <xf numFmtId="0" fontId="26" fillId="36" borderId="44" xfId="61" applyFont="1" applyFill="1" applyBorder="1" applyAlignment="1">
      <alignment horizontal="center"/>
      <protection/>
    </xf>
    <xf numFmtId="0" fontId="26" fillId="36" borderId="59" xfId="61" applyFont="1" applyFill="1" applyBorder="1" applyAlignment="1">
      <alignment horizontal="center"/>
      <protection/>
    </xf>
    <xf numFmtId="0" fontId="26" fillId="36" borderId="60" xfId="61" applyFont="1" applyFill="1" applyBorder="1" applyAlignment="1">
      <alignment horizontal="center"/>
      <protection/>
    </xf>
    <xf numFmtId="194" fontId="10" fillId="0" borderId="14" xfId="60" applyNumberFormat="1" applyFont="1" applyFill="1" applyBorder="1" applyAlignment="1" applyProtection="1">
      <alignment horizontal="center" vertical="center" textRotation="90"/>
      <protection/>
    </xf>
    <xf numFmtId="194" fontId="10" fillId="0" borderId="15" xfId="60" applyNumberFormat="1" applyFont="1" applyFill="1" applyBorder="1" applyAlignment="1" applyProtection="1">
      <alignment horizontal="center" vertical="center" textRotation="90"/>
      <protection/>
    </xf>
    <xf numFmtId="4" fontId="10" fillId="0" borderId="43" xfId="60" applyNumberFormat="1" applyFont="1" applyFill="1" applyBorder="1" applyAlignment="1" applyProtection="1">
      <alignment horizontal="center" vertical="center"/>
      <protection/>
    </xf>
    <xf numFmtId="194" fontId="10" fillId="0" borderId="43" xfId="60" applyNumberFormat="1" applyFont="1" applyFill="1" applyBorder="1" applyAlignment="1" applyProtection="1">
      <alignment horizontal="center"/>
      <protection/>
    </xf>
    <xf numFmtId="4" fontId="10" fillId="0" borderId="43" xfId="60" applyNumberFormat="1" applyFont="1" applyFill="1" applyBorder="1" applyAlignment="1" applyProtection="1">
      <alignment horizontal="center"/>
      <protection/>
    </xf>
    <xf numFmtId="0" fontId="10" fillId="0" borderId="14" xfId="60" applyFont="1" applyFill="1" applyBorder="1" applyAlignment="1" applyProtection="1">
      <alignment horizontal="center" vertical="center" textRotation="90"/>
      <protection/>
    </xf>
    <xf numFmtId="0" fontId="10" fillId="0" borderId="15" xfId="60" applyFont="1" applyFill="1" applyBorder="1" applyAlignment="1" applyProtection="1">
      <alignment horizontal="center" vertical="center" textRotation="90"/>
      <protection/>
    </xf>
    <xf numFmtId="0" fontId="10" fillId="0" borderId="43" xfId="60" applyFont="1" applyFill="1" applyBorder="1" applyAlignment="1" applyProtection="1">
      <alignment horizontal="center" vertical="center"/>
      <protection/>
    </xf>
    <xf numFmtId="0" fontId="10" fillId="0" borderId="14" xfId="60" applyFont="1" applyFill="1" applyBorder="1" applyAlignment="1" applyProtection="1">
      <alignment horizontal="center" vertical="center"/>
      <protection/>
    </xf>
    <xf numFmtId="0" fontId="10" fillId="0" borderId="43" xfId="60" applyFont="1" applyFill="1" applyBorder="1" applyAlignment="1" applyProtection="1">
      <alignment horizontal="center" vertical="center" textRotation="90"/>
      <protection/>
    </xf>
    <xf numFmtId="2" fontId="10" fillId="0" borderId="43" xfId="60" applyNumberFormat="1" applyFont="1" applyFill="1" applyBorder="1" applyAlignment="1" applyProtection="1">
      <alignment horizontal="left"/>
      <protection/>
    </xf>
    <xf numFmtId="192" fontId="10" fillId="0" borderId="43" xfId="60" applyNumberFormat="1" applyFont="1" applyFill="1" applyBorder="1" applyAlignment="1" applyProtection="1">
      <alignment/>
      <protection/>
    </xf>
    <xf numFmtId="192" fontId="10" fillId="0" borderId="43" xfId="60" applyNumberFormat="1" applyFont="1" applyFill="1" applyBorder="1" applyProtection="1">
      <alignment/>
      <protection/>
    </xf>
    <xf numFmtId="2" fontId="9" fillId="0" borderId="44" xfId="60" applyNumberFormat="1" applyFont="1" applyFill="1" applyBorder="1" applyAlignment="1" applyProtection="1">
      <alignment horizontal="center"/>
      <protection/>
    </xf>
    <xf numFmtId="2" fontId="9" fillId="0" borderId="59" xfId="60" applyNumberFormat="1" applyFont="1" applyFill="1" applyBorder="1" applyAlignment="1" applyProtection="1">
      <alignment horizontal="center"/>
      <protection/>
    </xf>
    <xf numFmtId="2" fontId="9" fillId="0" borderId="60" xfId="60" applyNumberFormat="1" applyFont="1" applyFill="1" applyBorder="1" applyAlignment="1" applyProtection="1">
      <alignment horizontal="center"/>
      <protection/>
    </xf>
    <xf numFmtId="2" fontId="10" fillId="0" borderId="43" xfId="60" applyNumberFormat="1" applyFont="1" applyFill="1" applyBorder="1" applyAlignment="1" applyProtection="1">
      <alignment horizontal="center"/>
      <protection/>
    </xf>
    <xf numFmtId="192" fontId="10" fillId="0" borderId="43" xfId="60" applyNumberFormat="1" applyFont="1" applyFill="1" applyBorder="1" applyAlignment="1" applyProtection="1">
      <alignment horizontal="center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 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685"/>
          <c:w val="0.76875"/>
          <c:h val="0.803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DATA!$D$334:$D$364</c:f>
              <c:numCache>
                <c:ptCount val="31"/>
                <c:pt idx="0">
                  <c:v>1.099</c:v>
                </c:pt>
                <c:pt idx="1">
                  <c:v>2.211</c:v>
                </c:pt>
                <c:pt idx="2">
                  <c:v>2.059</c:v>
                </c:pt>
                <c:pt idx="3">
                  <c:v>1.876</c:v>
                </c:pt>
                <c:pt idx="4">
                  <c:v>128.824</c:v>
                </c:pt>
                <c:pt idx="5">
                  <c:v>58.96</c:v>
                </c:pt>
                <c:pt idx="6">
                  <c:v>63.011</c:v>
                </c:pt>
                <c:pt idx="7">
                  <c:v>30.627</c:v>
                </c:pt>
                <c:pt idx="8">
                  <c:v>40.233</c:v>
                </c:pt>
                <c:pt idx="9">
                  <c:v>13.06</c:v>
                </c:pt>
                <c:pt idx="10">
                  <c:v>39.166</c:v>
                </c:pt>
                <c:pt idx="11">
                  <c:v>425.507</c:v>
                </c:pt>
                <c:pt idx="12">
                  <c:v>23.067</c:v>
                </c:pt>
                <c:pt idx="13">
                  <c:v>109.148</c:v>
                </c:pt>
                <c:pt idx="14">
                  <c:v>129.187</c:v>
                </c:pt>
                <c:pt idx="15">
                  <c:v>568.22</c:v>
                </c:pt>
                <c:pt idx="16">
                  <c:v>27.222</c:v>
                </c:pt>
                <c:pt idx="17">
                  <c:v>527.522</c:v>
                </c:pt>
                <c:pt idx="18">
                  <c:v>28.019</c:v>
                </c:pt>
                <c:pt idx="19">
                  <c:v>19.556</c:v>
                </c:pt>
                <c:pt idx="20">
                  <c:v>3.298</c:v>
                </c:pt>
                <c:pt idx="21">
                  <c:v>1.866</c:v>
                </c:pt>
                <c:pt idx="22">
                  <c:v>1.53</c:v>
                </c:pt>
                <c:pt idx="23">
                  <c:v>35.259</c:v>
                </c:pt>
                <c:pt idx="24">
                  <c:v>39.129</c:v>
                </c:pt>
                <c:pt idx="25">
                  <c:v>0.722</c:v>
                </c:pt>
                <c:pt idx="26">
                  <c:v>0.682</c:v>
                </c:pt>
                <c:pt idx="27">
                  <c:v>0.608</c:v>
                </c:pt>
                <c:pt idx="28">
                  <c:v>0.488</c:v>
                </c:pt>
                <c:pt idx="29">
                  <c:v>0.401</c:v>
                </c:pt>
                <c:pt idx="30">
                  <c:v>0.565</c:v>
                </c:pt>
              </c:numCache>
            </c:numRef>
          </c:xVal>
          <c:yVal>
            <c:numRef>
              <c:f>DATA!$G$334:$G$364</c:f>
              <c:numCache>
                <c:ptCount val="31"/>
                <c:pt idx="0">
                  <c:v>1.7385535722239998</c:v>
                </c:pt>
                <c:pt idx="1">
                  <c:v>4.013683698815999</c:v>
                </c:pt>
                <c:pt idx="2">
                  <c:v>6.360139253952</c:v>
                </c:pt>
                <c:pt idx="3">
                  <c:v>4.964173167744</c:v>
                </c:pt>
                <c:pt idx="4">
                  <c:v>226.99506504268805</c:v>
                </c:pt>
                <c:pt idx="5">
                  <c:v>82.47444606720002</c:v>
                </c:pt>
                <c:pt idx="6">
                  <c:v>79.55400875760002</c:v>
                </c:pt>
                <c:pt idx="7">
                  <c:v>29.369818983743997</c:v>
                </c:pt>
                <c:pt idx="8">
                  <c:v>120.765849865344</c:v>
                </c:pt>
                <c:pt idx="9">
                  <c:v>48.53854357632001</c:v>
                </c:pt>
                <c:pt idx="10">
                  <c:v>167.726323275264</c:v>
                </c:pt>
                <c:pt idx="11">
                  <c:v>10011.563194609726</c:v>
                </c:pt>
                <c:pt idx="12">
                  <c:v>27.793570761792</c:v>
                </c:pt>
                <c:pt idx="13">
                  <c:v>114.93142944192</c:v>
                </c:pt>
                <c:pt idx="14">
                  <c:v>185.91066773107204</c:v>
                </c:pt>
                <c:pt idx="15">
                  <c:v>9643.623389763841</c:v>
                </c:pt>
                <c:pt idx="16">
                  <c:v>56.33142190790401</c:v>
                </c:pt>
                <c:pt idx="17">
                  <c:v>8869.058865931971</c:v>
                </c:pt>
                <c:pt idx="18">
                  <c:v>168.67993358995201</c:v>
                </c:pt>
                <c:pt idx="19">
                  <c:v>128.74770323366403</c:v>
                </c:pt>
                <c:pt idx="20">
                  <c:v>20.907756695232003</c:v>
                </c:pt>
                <c:pt idx="21">
                  <c:v>4.590773445888001</c:v>
                </c:pt>
                <c:pt idx="22">
                  <c:v>4.3949116339200005</c:v>
                </c:pt>
                <c:pt idx="23">
                  <c:v>164.107061524224</c:v>
                </c:pt>
                <c:pt idx="24">
                  <c:v>167.44115111817598</c:v>
                </c:pt>
                <c:pt idx="25">
                  <c:v>0.293767614144</c:v>
                </c:pt>
                <c:pt idx="26">
                  <c:v>0.3616293542400001</c:v>
                </c:pt>
                <c:pt idx="27">
                  <c:v>0.7887239239680001</c:v>
                </c:pt>
                <c:pt idx="28">
                  <c:v>0.07641939455999999</c:v>
                </c:pt>
                <c:pt idx="29">
                  <c:v>0.38676492345600005</c:v>
                </c:pt>
                <c:pt idx="30">
                  <c:v>0.89640837072</c:v>
                </c:pt>
              </c:numCache>
            </c:numRef>
          </c:yVal>
          <c:smooth val="0"/>
        </c:ser>
        <c:axId val="44652979"/>
        <c:axId val="66332492"/>
      </c:scatterChart>
      <c:valAx>
        <c:axId val="44652979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6332492"/>
        <c:crossesAt val="0.1"/>
        <c:crossBetween val="midCat"/>
        <c:dispUnits/>
      </c:valAx>
      <c:valAx>
        <c:axId val="6633249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465297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3645"/>
          <c:w val="0.107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 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1"/>
          <c:w val="0.7965"/>
          <c:h val="0.887"/>
        </c:manualLayout>
      </c:layout>
      <c:scatterChart>
        <c:scatterStyle val="lineMarker"/>
        <c:varyColors val="0"/>
        <c:ser>
          <c:idx val="1"/>
          <c:order val="0"/>
          <c:tx>
            <c:v>2001-2018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DATA!$D$9:$D$364</c:f>
              <c:numCache>
                <c:ptCount val="356"/>
                <c:pt idx="0">
                  <c:v>1.191</c:v>
                </c:pt>
                <c:pt idx="1">
                  <c:v>6.611</c:v>
                </c:pt>
                <c:pt idx="2">
                  <c:v>4.261</c:v>
                </c:pt>
                <c:pt idx="3">
                  <c:v>31.533</c:v>
                </c:pt>
                <c:pt idx="4">
                  <c:v>155.214</c:v>
                </c:pt>
                <c:pt idx="5">
                  <c:v>105.46</c:v>
                </c:pt>
                <c:pt idx="6">
                  <c:v>30.524</c:v>
                </c:pt>
                <c:pt idx="7">
                  <c:v>12.766</c:v>
                </c:pt>
                <c:pt idx="8">
                  <c:v>17.276</c:v>
                </c:pt>
                <c:pt idx="9">
                  <c:v>14.426</c:v>
                </c:pt>
                <c:pt idx="10">
                  <c:v>51.638</c:v>
                </c:pt>
                <c:pt idx="11">
                  <c:v>457.287</c:v>
                </c:pt>
                <c:pt idx="12">
                  <c:v>722.73</c:v>
                </c:pt>
                <c:pt idx="13">
                  <c:v>601.716</c:v>
                </c:pt>
                <c:pt idx="14">
                  <c:v>1056.698</c:v>
                </c:pt>
                <c:pt idx="15">
                  <c:v>189.171</c:v>
                </c:pt>
                <c:pt idx="16">
                  <c:v>332.045</c:v>
                </c:pt>
                <c:pt idx="17">
                  <c:v>184.253</c:v>
                </c:pt>
                <c:pt idx="18">
                  <c:v>241.402</c:v>
                </c:pt>
                <c:pt idx="19">
                  <c:v>243.865</c:v>
                </c:pt>
                <c:pt idx="20">
                  <c:v>267.709</c:v>
                </c:pt>
                <c:pt idx="21">
                  <c:v>135.677</c:v>
                </c:pt>
                <c:pt idx="22">
                  <c:v>953.802</c:v>
                </c:pt>
                <c:pt idx="23">
                  <c:v>195.012</c:v>
                </c:pt>
                <c:pt idx="24">
                  <c:v>126.56</c:v>
                </c:pt>
                <c:pt idx="25">
                  <c:v>83.311</c:v>
                </c:pt>
                <c:pt idx="26">
                  <c:v>58.987</c:v>
                </c:pt>
                <c:pt idx="27">
                  <c:v>44.694</c:v>
                </c:pt>
                <c:pt idx="28">
                  <c:v>64.831</c:v>
                </c:pt>
                <c:pt idx="29">
                  <c:v>26.283</c:v>
                </c:pt>
                <c:pt idx="30">
                  <c:v>27.048</c:v>
                </c:pt>
                <c:pt idx="31">
                  <c:v>14.58</c:v>
                </c:pt>
                <c:pt idx="32">
                  <c:v>4.248</c:v>
                </c:pt>
                <c:pt idx="33">
                  <c:v>23.62</c:v>
                </c:pt>
                <c:pt idx="34">
                  <c:v>3.411</c:v>
                </c:pt>
                <c:pt idx="35">
                  <c:v>2.356</c:v>
                </c:pt>
                <c:pt idx="36">
                  <c:v>2.669</c:v>
                </c:pt>
                <c:pt idx="37">
                  <c:v>2.898</c:v>
                </c:pt>
                <c:pt idx="38">
                  <c:v>0.558</c:v>
                </c:pt>
                <c:pt idx="39">
                  <c:v>7.361</c:v>
                </c:pt>
                <c:pt idx="40">
                  <c:v>2.148</c:v>
                </c:pt>
                <c:pt idx="41">
                  <c:v>5.177</c:v>
                </c:pt>
                <c:pt idx="42">
                  <c:v>256.047</c:v>
                </c:pt>
                <c:pt idx="43">
                  <c:v>148.153</c:v>
                </c:pt>
                <c:pt idx="44">
                  <c:v>112.599</c:v>
                </c:pt>
                <c:pt idx="45">
                  <c:v>23.992</c:v>
                </c:pt>
                <c:pt idx="46">
                  <c:v>12.188</c:v>
                </c:pt>
                <c:pt idx="47">
                  <c:v>52.862</c:v>
                </c:pt>
                <c:pt idx="48">
                  <c:v>39.855</c:v>
                </c:pt>
                <c:pt idx="49">
                  <c:v>69.704</c:v>
                </c:pt>
                <c:pt idx="50">
                  <c:v>101.556</c:v>
                </c:pt>
                <c:pt idx="51">
                  <c:v>447.726</c:v>
                </c:pt>
                <c:pt idx="52">
                  <c:v>653.154</c:v>
                </c:pt>
                <c:pt idx="53">
                  <c:v>1051.163</c:v>
                </c:pt>
                <c:pt idx="54">
                  <c:v>1333.914</c:v>
                </c:pt>
                <c:pt idx="55">
                  <c:v>685.021</c:v>
                </c:pt>
                <c:pt idx="56">
                  <c:v>189.883</c:v>
                </c:pt>
                <c:pt idx="57">
                  <c:v>205.195</c:v>
                </c:pt>
                <c:pt idx="58">
                  <c:v>522.957</c:v>
                </c:pt>
                <c:pt idx="59">
                  <c:v>261.52</c:v>
                </c:pt>
                <c:pt idx="60">
                  <c:v>177.863</c:v>
                </c:pt>
                <c:pt idx="61">
                  <c:v>445.036</c:v>
                </c:pt>
                <c:pt idx="62">
                  <c:v>286.019</c:v>
                </c:pt>
                <c:pt idx="63">
                  <c:v>96.969</c:v>
                </c:pt>
                <c:pt idx="64">
                  <c:v>240.358</c:v>
                </c:pt>
                <c:pt idx="65">
                  <c:v>118.925</c:v>
                </c:pt>
                <c:pt idx="66">
                  <c:v>79.774</c:v>
                </c:pt>
                <c:pt idx="67">
                  <c:v>59.467</c:v>
                </c:pt>
                <c:pt idx="68">
                  <c:v>36.531</c:v>
                </c:pt>
                <c:pt idx="69">
                  <c:v>30.913</c:v>
                </c:pt>
                <c:pt idx="70">
                  <c:v>19.535</c:v>
                </c:pt>
                <c:pt idx="71">
                  <c:v>8.213</c:v>
                </c:pt>
                <c:pt idx="72">
                  <c:v>31.016</c:v>
                </c:pt>
                <c:pt idx="73">
                  <c:v>26.204</c:v>
                </c:pt>
                <c:pt idx="74">
                  <c:v>4.512</c:v>
                </c:pt>
                <c:pt idx="75">
                  <c:v>21.152</c:v>
                </c:pt>
                <c:pt idx="76">
                  <c:v>20.257</c:v>
                </c:pt>
                <c:pt idx="77">
                  <c:v>50.538</c:v>
                </c:pt>
                <c:pt idx="78">
                  <c:v>30.596</c:v>
                </c:pt>
                <c:pt idx="79">
                  <c:v>27.254</c:v>
                </c:pt>
                <c:pt idx="80">
                  <c:v>71.313</c:v>
                </c:pt>
                <c:pt idx="81">
                  <c:v>55.421</c:v>
                </c:pt>
                <c:pt idx="82">
                  <c:v>68.383</c:v>
                </c:pt>
                <c:pt idx="83">
                  <c:v>122.653</c:v>
                </c:pt>
                <c:pt idx="84">
                  <c:v>72.126</c:v>
                </c:pt>
                <c:pt idx="85">
                  <c:v>55.382</c:v>
                </c:pt>
                <c:pt idx="86">
                  <c:v>40.273</c:v>
                </c:pt>
                <c:pt idx="87">
                  <c:v>109.002</c:v>
                </c:pt>
                <c:pt idx="88">
                  <c:v>175.764</c:v>
                </c:pt>
                <c:pt idx="89">
                  <c:v>83.795</c:v>
                </c:pt>
                <c:pt idx="90">
                  <c:v>771.17</c:v>
                </c:pt>
                <c:pt idx="91">
                  <c:v>319.411</c:v>
                </c:pt>
                <c:pt idx="92">
                  <c:v>97.57</c:v>
                </c:pt>
                <c:pt idx="93">
                  <c:v>88.092</c:v>
                </c:pt>
                <c:pt idx="94">
                  <c:v>49.482</c:v>
                </c:pt>
                <c:pt idx="95">
                  <c:v>64.052</c:v>
                </c:pt>
                <c:pt idx="96">
                  <c:v>35.527</c:v>
                </c:pt>
                <c:pt idx="97">
                  <c:v>28.048</c:v>
                </c:pt>
                <c:pt idx="98">
                  <c:v>25.985</c:v>
                </c:pt>
                <c:pt idx="99">
                  <c:v>9.416</c:v>
                </c:pt>
                <c:pt idx="100">
                  <c:v>7.008</c:v>
                </c:pt>
                <c:pt idx="101">
                  <c:v>4.1</c:v>
                </c:pt>
                <c:pt idx="102">
                  <c:v>7.187</c:v>
                </c:pt>
                <c:pt idx="103">
                  <c:v>5.087</c:v>
                </c:pt>
                <c:pt idx="104">
                  <c:v>1.698</c:v>
                </c:pt>
                <c:pt idx="105">
                  <c:v>26.585</c:v>
                </c:pt>
                <c:pt idx="106">
                  <c:v>65.851</c:v>
                </c:pt>
                <c:pt idx="107">
                  <c:v>67.784</c:v>
                </c:pt>
                <c:pt idx="108">
                  <c:v>195.188</c:v>
                </c:pt>
                <c:pt idx="109">
                  <c:v>47.05</c:v>
                </c:pt>
                <c:pt idx="110">
                  <c:v>36.601</c:v>
                </c:pt>
                <c:pt idx="111">
                  <c:v>194.145</c:v>
                </c:pt>
                <c:pt idx="112">
                  <c:v>425.962</c:v>
                </c:pt>
                <c:pt idx="113">
                  <c:v>330.577</c:v>
                </c:pt>
                <c:pt idx="114">
                  <c:v>118.498</c:v>
                </c:pt>
                <c:pt idx="115">
                  <c:v>68.638</c:v>
                </c:pt>
                <c:pt idx="116">
                  <c:v>57.572</c:v>
                </c:pt>
                <c:pt idx="117">
                  <c:v>47.043</c:v>
                </c:pt>
                <c:pt idx="118">
                  <c:v>32.62</c:v>
                </c:pt>
                <c:pt idx="119">
                  <c:v>28.045</c:v>
                </c:pt>
                <c:pt idx="120">
                  <c:v>26.005</c:v>
                </c:pt>
                <c:pt idx="121">
                  <c:v>20.298</c:v>
                </c:pt>
                <c:pt idx="122">
                  <c:v>22.983</c:v>
                </c:pt>
                <c:pt idx="123">
                  <c:v>12.185</c:v>
                </c:pt>
                <c:pt idx="124">
                  <c:v>13.848</c:v>
                </c:pt>
                <c:pt idx="125">
                  <c:v>13.672</c:v>
                </c:pt>
                <c:pt idx="126">
                  <c:v>27.498</c:v>
                </c:pt>
                <c:pt idx="127">
                  <c:v>18.528</c:v>
                </c:pt>
                <c:pt idx="131">
                  <c:v>137.195</c:v>
                </c:pt>
                <c:pt idx="132">
                  <c:v>77.388</c:v>
                </c:pt>
                <c:pt idx="133">
                  <c:v>37.501</c:v>
                </c:pt>
                <c:pt idx="134">
                  <c:v>29.834</c:v>
                </c:pt>
                <c:pt idx="135">
                  <c:v>124.414</c:v>
                </c:pt>
                <c:pt idx="136">
                  <c:v>321.377</c:v>
                </c:pt>
                <c:pt idx="137">
                  <c:v>150.819</c:v>
                </c:pt>
                <c:pt idx="138">
                  <c:v>792.363</c:v>
                </c:pt>
                <c:pt idx="139">
                  <c:v>211.296</c:v>
                </c:pt>
                <c:pt idx="146">
                  <c:v>161.542</c:v>
                </c:pt>
                <c:pt idx="147">
                  <c:v>109.584</c:v>
                </c:pt>
                <c:pt idx="148">
                  <c:v>88.594</c:v>
                </c:pt>
                <c:pt idx="149">
                  <c:v>160.691</c:v>
                </c:pt>
                <c:pt idx="150">
                  <c:v>7.014</c:v>
                </c:pt>
                <c:pt idx="151">
                  <c:v>399.308</c:v>
                </c:pt>
                <c:pt idx="152">
                  <c:v>476.155</c:v>
                </c:pt>
                <c:pt idx="153">
                  <c:v>79.767</c:v>
                </c:pt>
                <c:pt idx="154">
                  <c:v>94.095</c:v>
                </c:pt>
                <c:pt idx="155">
                  <c:v>94.681</c:v>
                </c:pt>
                <c:pt idx="156">
                  <c:v>70.108</c:v>
                </c:pt>
                <c:pt idx="157">
                  <c:v>102.572</c:v>
                </c:pt>
                <c:pt idx="158">
                  <c:v>36.87</c:v>
                </c:pt>
                <c:pt idx="159">
                  <c:v>138.99</c:v>
                </c:pt>
                <c:pt idx="160">
                  <c:v>220.514</c:v>
                </c:pt>
                <c:pt idx="161">
                  <c:v>142.289</c:v>
                </c:pt>
                <c:pt idx="162">
                  <c:v>216.948</c:v>
                </c:pt>
                <c:pt idx="163">
                  <c:v>200.573</c:v>
                </c:pt>
                <c:pt idx="164">
                  <c:v>752.5</c:v>
                </c:pt>
                <c:pt idx="165">
                  <c:v>552.093</c:v>
                </c:pt>
                <c:pt idx="166">
                  <c:v>494.518</c:v>
                </c:pt>
                <c:pt idx="167">
                  <c:v>400.961</c:v>
                </c:pt>
                <c:pt idx="168">
                  <c:v>127.687</c:v>
                </c:pt>
                <c:pt idx="169">
                  <c:v>155.383</c:v>
                </c:pt>
                <c:pt idx="170">
                  <c:v>95.077</c:v>
                </c:pt>
                <c:pt idx="171">
                  <c:v>72.087</c:v>
                </c:pt>
                <c:pt idx="173">
                  <c:v>2.21</c:v>
                </c:pt>
                <c:pt idx="175">
                  <c:v>0.516</c:v>
                </c:pt>
                <c:pt idx="176">
                  <c:v>0.473</c:v>
                </c:pt>
                <c:pt idx="177">
                  <c:v>7.223</c:v>
                </c:pt>
                <c:pt idx="178">
                  <c:v>4.925</c:v>
                </c:pt>
                <c:pt idx="179">
                  <c:v>4.941</c:v>
                </c:pt>
                <c:pt idx="180">
                  <c:v>2.226</c:v>
                </c:pt>
                <c:pt idx="181">
                  <c:v>5.563</c:v>
                </c:pt>
                <c:pt idx="182">
                  <c:v>9.531</c:v>
                </c:pt>
                <c:pt idx="183">
                  <c:v>59.798</c:v>
                </c:pt>
                <c:pt idx="184">
                  <c:v>62.411</c:v>
                </c:pt>
                <c:pt idx="185">
                  <c:v>630.76</c:v>
                </c:pt>
                <c:pt idx="186">
                  <c:v>419.238</c:v>
                </c:pt>
                <c:pt idx="187">
                  <c:v>88.391</c:v>
                </c:pt>
                <c:pt idx="188">
                  <c:v>141.7</c:v>
                </c:pt>
                <c:pt idx="189">
                  <c:v>322.397</c:v>
                </c:pt>
                <c:pt idx="190">
                  <c:v>306.497</c:v>
                </c:pt>
                <c:pt idx="191">
                  <c:v>116.944</c:v>
                </c:pt>
                <c:pt idx="192">
                  <c:v>244.599</c:v>
                </c:pt>
                <c:pt idx="193">
                  <c:v>74.043</c:v>
                </c:pt>
                <c:pt idx="194">
                  <c:v>657.144</c:v>
                </c:pt>
                <c:pt idx="195">
                  <c:v>97.84</c:v>
                </c:pt>
                <c:pt idx="196">
                  <c:v>104.717</c:v>
                </c:pt>
                <c:pt idx="197">
                  <c:v>105.645</c:v>
                </c:pt>
                <c:pt idx="198">
                  <c:v>107.129</c:v>
                </c:pt>
                <c:pt idx="199">
                  <c:v>128.219</c:v>
                </c:pt>
                <c:pt idx="200">
                  <c:v>37.869</c:v>
                </c:pt>
                <c:pt idx="201">
                  <c:v>24.652</c:v>
                </c:pt>
                <c:pt idx="202">
                  <c:v>24.137</c:v>
                </c:pt>
                <c:pt idx="203">
                  <c:v>23.291</c:v>
                </c:pt>
                <c:pt idx="204">
                  <c:v>10.131</c:v>
                </c:pt>
                <c:pt idx="205">
                  <c:v>22.698</c:v>
                </c:pt>
                <c:pt idx="206">
                  <c:v>8.56</c:v>
                </c:pt>
                <c:pt idx="207">
                  <c:v>8.925</c:v>
                </c:pt>
                <c:pt idx="208">
                  <c:v>9.9</c:v>
                </c:pt>
                <c:pt idx="209">
                  <c:v>65.23</c:v>
                </c:pt>
                <c:pt idx="210">
                  <c:v>42.78</c:v>
                </c:pt>
                <c:pt idx="211">
                  <c:v>8.897</c:v>
                </c:pt>
                <c:pt idx="212">
                  <c:v>64</c:v>
                </c:pt>
                <c:pt idx="213">
                  <c:v>75.844</c:v>
                </c:pt>
                <c:pt idx="214">
                  <c:v>16.304</c:v>
                </c:pt>
                <c:pt idx="215">
                  <c:v>3.731</c:v>
                </c:pt>
                <c:pt idx="216">
                  <c:v>72.171</c:v>
                </c:pt>
                <c:pt idx="217">
                  <c:v>130.683</c:v>
                </c:pt>
                <c:pt idx="218">
                  <c:v>91.794</c:v>
                </c:pt>
                <c:pt idx="219">
                  <c:v>101.91</c:v>
                </c:pt>
                <c:pt idx="220">
                  <c:v>194.726</c:v>
                </c:pt>
                <c:pt idx="221">
                  <c:v>386.42</c:v>
                </c:pt>
                <c:pt idx="222">
                  <c:v>648.17</c:v>
                </c:pt>
                <c:pt idx="223">
                  <c:v>158.505</c:v>
                </c:pt>
                <c:pt idx="224">
                  <c:v>162.406</c:v>
                </c:pt>
                <c:pt idx="225">
                  <c:v>50.18</c:v>
                </c:pt>
                <c:pt idx="226">
                  <c:v>154.34</c:v>
                </c:pt>
                <c:pt idx="227">
                  <c:v>132.972</c:v>
                </c:pt>
                <c:pt idx="228">
                  <c:v>55.936</c:v>
                </c:pt>
                <c:pt idx="229">
                  <c:v>8.894</c:v>
                </c:pt>
                <c:pt idx="230">
                  <c:v>12.381</c:v>
                </c:pt>
                <c:pt idx="231">
                  <c:v>19.485</c:v>
                </c:pt>
                <c:pt idx="232">
                  <c:v>5.031</c:v>
                </c:pt>
                <c:pt idx="233">
                  <c:v>1.357</c:v>
                </c:pt>
                <c:pt idx="234">
                  <c:v>49.675</c:v>
                </c:pt>
                <c:pt idx="235">
                  <c:v>8.894</c:v>
                </c:pt>
                <c:pt idx="236">
                  <c:v>4.798</c:v>
                </c:pt>
                <c:pt idx="237">
                  <c:v>4.422</c:v>
                </c:pt>
                <c:pt idx="238">
                  <c:v>5.422</c:v>
                </c:pt>
                <c:pt idx="239">
                  <c:v>6.422</c:v>
                </c:pt>
                <c:pt idx="240">
                  <c:v>3.803</c:v>
                </c:pt>
                <c:pt idx="241">
                  <c:v>8.329</c:v>
                </c:pt>
                <c:pt idx="242">
                  <c:v>3.069</c:v>
                </c:pt>
                <c:pt idx="243">
                  <c:v>3.657</c:v>
                </c:pt>
                <c:pt idx="244">
                  <c:v>19.049</c:v>
                </c:pt>
                <c:pt idx="245">
                  <c:v>20.049</c:v>
                </c:pt>
                <c:pt idx="246">
                  <c:v>21.049</c:v>
                </c:pt>
                <c:pt idx="247">
                  <c:v>22.049</c:v>
                </c:pt>
                <c:pt idx="248">
                  <c:v>36.438</c:v>
                </c:pt>
                <c:pt idx="249">
                  <c:v>35.696</c:v>
                </c:pt>
                <c:pt idx="250">
                  <c:v>211.554</c:v>
                </c:pt>
                <c:pt idx="251">
                  <c:v>60.565</c:v>
                </c:pt>
                <c:pt idx="252">
                  <c:v>69.176</c:v>
                </c:pt>
                <c:pt idx="253">
                  <c:v>66.915</c:v>
                </c:pt>
                <c:pt idx="254">
                  <c:v>61.62</c:v>
                </c:pt>
                <c:pt idx="255">
                  <c:v>30.408</c:v>
                </c:pt>
                <c:pt idx="256">
                  <c:v>58.748</c:v>
                </c:pt>
                <c:pt idx="257">
                  <c:v>11.767</c:v>
                </c:pt>
                <c:pt idx="258">
                  <c:v>12.33</c:v>
                </c:pt>
                <c:pt idx="259">
                  <c:v>11.019</c:v>
                </c:pt>
                <c:pt idx="260">
                  <c:v>8.974</c:v>
                </c:pt>
                <c:pt idx="261">
                  <c:v>1.368</c:v>
                </c:pt>
                <c:pt idx="262">
                  <c:v>18.129</c:v>
                </c:pt>
                <c:pt idx="263">
                  <c:v>13.977</c:v>
                </c:pt>
                <c:pt idx="264">
                  <c:v>76.053</c:v>
                </c:pt>
                <c:pt idx="265">
                  <c:v>20.01</c:v>
                </c:pt>
                <c:pt idx="266">
                  <c:v>73.229</c:v>
                </c:pt>
                <c:pt idx="267">
                  <c:v>113.028</c:v>
                </c:pt>
                <c:pt idx="268">
                  <c:v>111.191</c:v>
                </c:pt>
                <c:pt idx="269">
                  <c:v>21.285</c:v>
                </c:pt>
                <c:pt idx="270">
                  <c:v>213.482</c:v>
                </c:pt>
                <c:pt idx="271">
                  <c:v>513.224</c:v>
                </c:pt>
                <c:pt idx="272">
                  <c:v>724.937</c:v>
                </c:pt>
                <c:pt idx="273">
                  <c:v>300.725</c:v>
                </c:pt>
                <c:pt idx="274">
                  <c:v>215.468</c:v>
                </c:pt>
                <c:pt idx="275">
                  <c:v>78.412</c:v>
                </c:pt>
                <c:pt idx="276">
                  <c:v>204.865</c:v>
                </c:pt>
                <c:pt idx="277">
                  <c:v>75.9</c:v>
                </c:pt>
                <c:pt idx="278">
                  <c:v>90.096</c:v>
                </c:pt>
                <c:pt idx="279">
                  <c:v>69.358</c:v>
                </c:pt>
                <c:pt idx="280">
                  <c:v>19.65</c:v>
                </c:pt>
                <c:pt idx="281">
                  <c:v>23.298</c:v>
                </c:pt>
                <c:pt idx="282">
                  <c:v>13.322</c:v>
                </c:pt>
                <c:pt idx="283">
                  <c:v>16.09</c:v>
                </c:pt>
                <c:pt idx="284">
                  <c:v>11.918</c:v>
                </c:pt>
                <c:pt idx="285">
                  <c:v>3.976</c:v>
                </c:pt>
                <c:pt idx="286">
                  <c:v>3.777</c:v>
                </c:pt>
                <c:pt idx="287">
                  <c:v>2.052</c:v>
                </c:pt>
                <c:pt idx="288">
                  <c:v>2.276</c:v>
                </c:pt>
                <c:pt idx="289">
                  <c:v>5.556</c:v>
                </c:pt>
                <c:pt idx="290">
                  <c:v>5.259</c:v>
                </c:pt>
                <c:pt idx="291">
                  <c:v>3.683</c:v>
                </c:pt>
                <c:pt idx="292">
                  <c:v>5.091</c:v>
                </c:pt>
                <c:pt idx="293">
                  <c:v>15.894</c:v>
                </c:pt>
                <c:pt idx="294">
                  <c:v>359.104</c:v>
                </c:pt>
                <c:pt idx="295">
                  <c:v>353.808</c:v>
                </c:pt>
                <c:pt idx="296">
                  <c:v>337.903</c:v>
                </c:pt>
                <c:pt idx="297">
                  <c:v>341.126</c:v>
                </c:pt>
                <c:pt idx="298">
                  <c:v>36.307</c:v>
                </c:pt>
                <c:pt idx="299">
                  <c:v>4.547</c:v>
                </c:pt>
                <c:pt idx="300">
                  <c:v>4.741</c:v>
                </c:pt>
                <c:pt idx="301">
                  <c:v>292.563</c:v>
                </c:pt>
                <c:pt idx="302">
                  <c:v>1.529</c:v>
                </c:pt>
                <c:pt idx="303">
                  <c:v>2.15</c:v>
                </c:pt>
                <c:pt idx="304">
                  <c:v>302.354</c:v>
                </c:pt>
                <c:pt idx="305">
                  <c:v>170.06</c:v>
                </c:pt>
                <c:pt idx="306">
                  <c:v>531.372</c:v>
                </c:pt>
                <c:pt idx="307">
                  <c:v>284.388</c:v>
                </c:pt>
                <c:pt idx="308">
                  <c:v>337.879</c:v>
                </c:pt>
                <c:pt idx="309">
                  <c:v>596.588</c:v>
                </c:pt>
                <c:pt idx="310">
                  <c:v>256.499</c:v>
                </c:pt>
                <c:pt idx="311">
                  <c:v>56.072</c:v>
                </c:pt>
                <c:pt idx="312">
                  <c:v>50.747</c:v>
                </c:pt>
                <c:pt idx="313">
                  <c:v>66.441</c:v>
                </c:pt>
                <c:pt idx="314">
                  <c:v>37.312</c:v>
                </c:pt>
                <c:pt idx="315">
                  <c:v>29.421</c:v>
                </c:pt>
                <c:pt idx="316">
                  <c:v>37.312</c:v>
                </c:pt>
                <c:pt idx="317">
                  <c:v>37.234</c:v>
                </c:pt>
                <c:pt idx="318">
                  <c:v>40.08</c:v>
                </c:pt>
                <c:pt idx="319">
                  <c:v>41.844</c:v>
                </c:pt>
                <c:pt idx="320">
                  <c:v>1.959</c:v>
                </c:pt>
                <c:pt idx="321">
                  <c:v>1.907</c:v>
                </c:pt>
                <c:pt idx="322">
                  <c:v>1.853</c:v>
                </c:pt>
                <c:pt idx="323">
                  <c:v>1.026</c:v>
                </c:pt>
                <c:pt idx="324">
                  <c:v>1.073</c:v>
                </c:pt>
                <c:pt idx="325">
                  <c:v>1.099</c:v>
                </c:pt>
                <c:pt idx="326">
                  <c:v>2.211</c:v>
                </c:pt>
                <c:pt idx="327">
                  <c:v>2.059</c:v>
                </c:pt>
                <c:pt idx="328">
                  <c:v>1.876</c:v>
                </c:pt>
                <c:pt idx="329">
                  <c:v>128.824</c:v>
                </c:pt>
                <c:pt idx="330">
                  <c:v>58.96</c:v>
                </c:pt>
                <c:pt idx="331">
                  <c:v>63.011</c:v>
                </c:pt>
                <c:pt idx="332">
                  <c:v>30.627</c:v>
                </c:pt>
                <c:pt idx="333">
                  <c:v>40.233</c:v>
                </c:pt>
                <c:pt idx="334">
                  <c:v>13.06</c:v>
                </c:pt>
                <c:pt idx="335">
                  <c:v>39.166</c:v>
                </c:pt>
                <c:pt idx="336">
                  <c:v>425.507</c:v>
                </c:pt>
                <c:pt idx="337">
                  <c:v>23.067</c:v>
                </c:pt>
                <c:pt idx="338">
                  <c:v>109.148</c:v>
                </c:pt>
                <c:pt idx="339">
                  <c:v>129.187</c:v>
                </c:pt>
                <c:pt idx="340">
                  <c:v>568.22</c:v>
                </c:pt>
                <c:pt idx="341">
                  <c:v>27.222</c:v>
                </c:pt>
                <c:pt idx="342">
                  <c:v>527.522</c:v>
                </c:pt>
                <c:pt idx="343">
                  <c:v>28.019</c:v>
                </c:pt>
                <c:pt idx="344">
                  <c:v>19.556</c:v>
                </c:pt>
                <c:pt idx="345">
                  <c:v>3.298</c:v>
                </c:pt>
                <c:pt idx="346">
                  <c:v>1.866</c:v>
                </c:pt>
                <c:pt idx="347">
                  <c:v>1.53</c:v>
                </c:pt>
                <c:pt idx="348">
                  <c:v>35.259</c:v>
                </c:pt>
                <c:pt idx="349">
                  <c:v>39.129</c:v>
                </c:pt>
                <c:pt idx="350">
                  <c:v>0.722</c:v>
                </c:pt>
                <c:pt idx="351">
                  <c:v>0.682</c:v>
                </c:pt>
                <c:pt idx="352">
                  <c:v>0.608</c:v>
                </c:pt>
                <c:pt idx="353">
                  <c:v>0.488</c:v>
                </c:pt>
                <c:pt idx="354">
                  <c:v>0.401</c:v>
                </c:pt>
                <c:pt idx="355">
                  <c:v>0.565</c:v>
                </c:pt>
              </c:numCache>
            </c:numRef>
          </c:xVal>
          <c:yVal>
            <c:numRef>
              <c:f>DATA!$G$9:$G$364</c:f>
              <c:numCache>
                <c:ptCount val="356"/>
                <c:pt idx="0">
                  <c:v>2.3839056000000003</c:v>
                </c:pt>
                <c:pt idx="1">
                  <c:v>22.994221536</c:v>
                </c:pt>
                <c:pt idx="2">
                  <c:v>8.404873632000001</c:v>
                </c:pt>
                <c:pt idx="3">
                  <c:v>217.066108608</c:v>
                </c:pt>
                <c:pt idx="4">
                  <c:v>2174.2873804799997</c:v>
                </c:pt>
                <c:pt idx="5">
                  <c:v>435.57173568</c:v>
                </c:pt>
                <c:pt idx="6">
                  <c:v>123.96065011200001</c:v>
                </c:pt>
                <c:pt idx="7">
                  <c:v>79.60223980800001</c:v>
                </c:pt>
                <c:pt idx="8">
                  <c:v>73.094894208</c:v>
                </c:pt>
                <c:pt idx="9">
                  <c:v>68.94704736</c:v>
                </c:pt>
                <c:pt idx="10">
                  <c:v>382.90279276800004</c:v>
                </c:pt>
                <c:pt idx="11">
                  <c:v>11153.55917664</c:v>
                </c:pt>
                <c:pt idx="12">
                  <c:v>31161.5735904</c:v>
                </c:pt>
                <c:pt idx="13">
                  <c:v>14535.91816704</c:v>
                </c:pt>
                <c:pt idx="14">
                  <c:v>53519.30216064</c:v>
                </c:pt>
                <c:pt idx="15">
                  <c:v>1072.027516896</c:v>
                </c:pt>
                <c:pt idx="16">
                  <c:v>3828.9835584</c:v>
                </c:pt>
                <c:pt idx="17">
                  <c:v>1373.743199232</c:v>
                </c:pt>
                <c:pt idx="18">
                  <c:v>3425.4364435199996</c:v>
                </c:pt>
                <c:pt idx="19">
                  <c:v>3029.1544656</c:v>
                </c:pt>
                <c:pt idx="20">
                  <c:v>2441.531780064</c:v>
                </c:pt>
                <c:pt idx="21">
                  <c:v>3241.2692592</c:v>
                </c:pt>
                <c:pt idx="22">
                  <c:v>38286.98575488001</c:v>
                </c:pt>
                <c:pt idx="23">
                  <c:v>1618.63080192</c:v>
                </c:pt>
                <c:pt idx="24">
                  <c:v>804.21691392</c:v>
                </c:pt>
                <c:pt idx="25">
                  <c:v>276.213954816</c:v>
                </c:pt>
                <c:pt idx="26">
                  <c:v>324.23785401600003</c:v>
                </c:pt>
                <c:pt idx="27">
                  <c:v>27.597293567999998</c:v>
                </c:pt>
                <c:pt idx="28">
                  <c:v>177.28425936</c:v>
                </c:pt>
                <c:pt idx="29">
                  <c:v>57.99753964800001</c:v>
                </c:pt>
                <c:pt idx="30">
                  <c:v>16.436528640000002</c:v>
                </c:pt>
                <c:pt idx="31">
                  <c:v>29.01956544</c:v>
                </c:pt>
                <c:pt idx="32">
                  <c:v>17.295545088000004</c:v>
                </c:pt>
                <c:pt idx="33">
                  <c:v>64.55629440000001</c:v>
                </c:pt>
                <c:pt idx="34">
                  <c:v>11.438692992000002</c:v>
                </c:pt>
                <c:pt idx="35">
                  <c:v>20.931910272</c:v>
                </c:pt>
                <c:pt idx="36">
                  <c:v>23.887251072</c:v>
                </c:pt>
                <c:pt idx="37">
                  <c:v>12.737196864000003</c:v>
                </c:pt>
                <c:pt idx="38">
                  <c:v>1.3068449280000003</c:v>
                </c:pt>
                <c:pt idx="39">
                  <c:v>32.217153696000004</c:v>
                </c:pt>
                <c:pt idx="40">
                  <c:v>10.455982848</c:v>
                </c:pt>
                <c:pt idx="41">
                  <c:v>14.498250624</c:v>
                </c:pt>
                <c:pt idx="42">
                  <c:v>1932.691917024</c:v>
                </c:pt>
                <c:pt idx="43">
                  <c:v>1675.1481926400002</c:v>
                </c:pt>
                <c:pt idx="44">
                  <c:v>906.1823393280001</c:v>
                </c:pt>
                <c:pt idx="45">
                  <c:v>147.38381568</c:v>
                </c:pt>
                <c:pt idx="46">
                  <c:v>29.467658880000002</c:v>
                </c:pt>
                <c:pt idx="47">
                  <c:v>405.75687091199995</c:v>
                </c:pt>
                <c:pt idx="48">
                  <c:v>317.04046703999995</c:v>
                </c:pt>
                <c:pt idx="49">
                  <c:v>571.849385472</c:v>
                </c:pt>
                <c:pt idx="50">
                  <c:v>899.5846728960003</c:v>
                </c:pt>
                <c:pt idx="51">
                  <c:v>9389.781308160002</c:v>
                </c:pt>
                <c:pt idx="52">
                  <c:v>15850.009739520003</c:v>
                </c:pt>
                <c:pt idx="53">
                  <c:v>47874.50404416001</c:v>
                </c:pt>
                <c:pt idx="54">
                  <c:v>85926.68478144</c:v>
                </c:pt>
                <c:pt idx="55">
                  <c:v>8432.00569152</c:v>
                </c:pt>
                <c:pt idx="56">
                  <c:v>4019.4433440000007</c:v>
                </c:pt>
                <c:pt idx="57">
                  <c:v>1164.6080251199999</c:v>
                </c:pt>
                <c:pt idx="58">
                  <c:v>9078.86821248</c:v>
                </c:pt>
                <c:pt idx="59">
                  <c:v>247.34352384</c:v>
                </c:pt>
                <c:pt idx="60">
                  <c:v>643.38027264</c:v>
                </c:pt>
                <c:pt idx="61">
                  <c:v>3246.427251072</c:v>
                </c:pt>
                <c:pt idx="62">
                  <c:v>1644.3392480640002</c:v>
                </c:pt>
                <c:pt idx="63">
                  <c:v>804.2996736</c:v>
                </c:pt>
                <c:pt idx="64">
                  <c:v>2658.9978708480003</c:v>
                </c:pt>
                <c:pt idx="65">
                  <c:v>591.161904</c:v>
                </c:pt>
                <c:pt idx="66">
                  <c:v>414.214688448</c:v>
                </c:pt>
                <c:pt idx="67">
                  <c:v>219.68156419199997</c:v>
                </c:pt>
                <c:pt idx="68">
                  <c:v>384.22429056000004</c:v>
                </c:pt>
                <c:pt idx="69">
                  <c:v>43.588813824</c:v>
                </c:pt>
                <c:pt idx="70">
                  <c:v>53.51527296</c:v>
                </c:pt>
                <c:pt idx="71">
                  <c:v>39.600589248000006</c:v>
                </c:pt>
                <c:pt idx="72">
                  <c:v>126.298144512</c:v>
                </c:pt>
                <c:pt idx="73">
                  <c:v>144.28635148800004</c:v>
                </c:pt>
                <c:pt idx="74">
                  <c:v>23.592923136</c:v>
                </c:pt>
                <c:pt idx="75">
                  <c:v>67.19228928000001</c:v>
                </c:pt>
                <c:pt idx="76">
                  <c:v>45.00359942400001</c:v>
                </c:pt>
                <c:pt idx="77">
                  <c:v>350.59949107200003</c:v>
                </c:pt>
                <c:pt idx="78">
                  <c:v>181.15867123200002</c:v>
                </c:pt>
                <c:pt idx="79">
                  <c:v>138.035187072</c:v>
                </c:pt>
                <c:pt idx="80">
                  <c:v>669.481879968</c:v>
                </c:pt>
                <c:pt idx="81">
                  <c:v>397.4829589440001</c:v>
                </c:pt>
                <c:pt idx="82">
                  <c:v>354.83227516799997</c:v>
                </c:pt>
                <c:pt idx="83">
                  <c:v>1041.9539158080001</c:v>
                </c:pt>
                <c:pt idx="84">
                  <c:v>467.4387968640001</c:v>
                </c:pt>
                <c:pt idx="85">
                  <c:v>458.690560128</c:v>
                </c:pt>
                <c:pt idx="86">
                  <c:v>473.8037904</c:v>
                </c:pt>
                <c:pt idx="87">
                  <c:v>675.065954304</c:v>
                </c:pt>
                <c:pt idx="88">
                  <c:v>1134.0911969280003</c:v>
                </c:pt>
                <c:pt idx="89">
                  <c:v>841.2749856</c:v>
                </c:pt>
                <c:pt idx="90">
                  <c:v>19657.801929600002</c:v>
                </c:pt>
                <c:pt idx="91">
                  <c:v>3376.9664092800003</c:v>
                </c:pt>
                <c:pt idx="92">
                  <c:v>66.40067808</c:v>
                </c:pt>
                <c:pt idx="93">
                  <c:v>49.523208192000006</c:v>
                </c:pt>
                <c:pt idx="94">
                  <c:v>158.93935084800003</c:v>
                </c:pt>
                <c:pt idx="95">
                  <c:v>52.07581324800002</c:v>
                </c:pt>
                <c:pt idx="96">
                  <c:v>16.851735072000004</c:v>
                </c:pt>
                <c:pt idx="97">
                  <c:v>10.428470784</c:v>
                </c:pt>
                <c:pt idx="98">
                  <c:v>125.39654207999999</c:v>
                </c:pt>
                <c:pt idx="99">
                  <c:v>58.46658048000001</c:v>
                </c:pt>
                <c:pt idx="100">
                  <c:v>37.49403340800001</c:v>
                </c:pt>
                <c:pt idx="101">
                  <c:v>13.1364</c:v>
                </c:pt>
                <c:pt idx="102">
                  <c:v>23.606707680000003</c:v>
                </c:pt>
                <c:pt idx="103">
                  <c:v>10.457569728</c:v>
                </c:pt>
                <c:pt idx="104">
                  <c:v>8.045911872000001</c:v>
                </c:pt>
                <c:pt idx="105">
                  <c:v>515.74</c:v>
                </c:pt>
                <c:pt idx="106">
                  <c:v>1391.089</c:v>
                </c:pt>
                <c:pt idx="107">
                  <c:v>484.062</c:v>
                </c:pt>
                <c:pt idx="108">
                  <c:v>1704.694</c:v>
                </c:pt>
                <c:pt idx="109">
                  <c:v>387.216</c:v>
                </c:pt>
                <c:pt idx="110">
                  <c:v>248.032</c:v>
                </c:pt>
                <c:pt idx="111">
                  <c:v>2397.023</c:v>
                </c:pt>
                <c:pt idx="112">
                  <c:v>13087.188</c:v>
                </c:pt>
                <c:pt idx="113">
                  <c:v>4619.404</c:v>
                </c:pt>
                <c:pt idx="114">
                  <c:v>1662.006</c:v>
                </c:pt>
                <c:pt idx="115">
                  <c:v>567.828</c:v>
                </c:pt>
                <c:pt idx="116">
                  <c:v>229.544</c:v>
                </c:pt>
                <c:pt idx="117">
                  <c:v>140.632</c:v>
                </c:pt>
                <c:pt idx="118">
                  <c:v>36.789</c:v>
                </c:pt>
                <c:pt idx="119">
                  <c:v>160.522</c:v>
                </c:pt>
                <c:pt idx="120">
                  <c:v>111.188</c:v>
                </c:pt>
                <c:pt idx="121">
                  <c:v>90.61</c:v>
                </c:pt>
                <c:pt idx="122">
                  <c:v>96.262</c:v>
                </c:pt>
                <c:pt idx="123">
                  <c:v>60.791</c:v>
                </c:pt>
                <c:pt idx="124">
                  <c:v>44.864</c:v>
                </c:pt>
                <c:pt idx="125">
                  <c:v>80.097</c:v>
                </c:pt>
                <c:pt idx="126">
                  <c:v>131.819</c:v>
                </c:pt>
                <c:pt idx="127">
                  <c:v>41.392</c:v>
                </c:pt>
                <c:pt idx="131">
                  <c:v>1223.2964736</c:v>
                </c:pt>
                <c:pt idx="132">
                  <c:v>715.7708985600001</c:v>
                </c:pt>
                <c:pt idx="133">
                  <c:v>450.69601824</c:v>
                </c:pt>
                <c:pt idx="134">
                  <c:v>189.174291264</c:v>
                </c:pt>
                <c:pt idx="135">
                  <c:v>713.4356603520001</c:v>
                </c:pt>
                <c:pt idx="136">
                  <c:v>5946.760008</c:v>
                </c:pt>
                <c:pt idx="137">
                  <c:v>960.3236940480001</c:v>
                </c:pt>
                <c:pt idx="138">
                  <c:v>43294.20720768</c:v>
                </c:pt>
                <c:pt idx="139">
                  <c:v>3485.6740454399996</c:v>
                </c:pt>
                <c:pt idx="146">
                  <c:v>2074.9746816</c:v>
                </c:pt>
                <c:pt idx="147">
                  <c:v>1338.4677427200004</c:v>
                </c:pt>
                <c:pt idx="148">
                  <c:v>920.047981248</c:v>
                </c:pt>
                <c:pt idx="149">
                  <c:v>2054.3251651200003</c:v>
                </c:pt>
                <c:pt idx="150">
                  <c:v>102.3069446784</c:v>
                </c:pt>
                <c:pt idx="151">
                  <c:v>10278.015418944002</c:v>
                </c:pt>
                <c:pt idx="152">
                  <c:v>18814.87247328</c:v>
                </c:pt>
                <c:pt idx="153">
                  <c:v>424.2381731424</c:v>
                </c:pt>
                <c:pt idx="154">
                  <c:v>882.3931007040001</c:v>
                </c:pt>
                <c:pt idx="155">
                  <c:v>964.1382893855999</c:v>
                </c:pt>
                <c:pt idx="156">
                  <c:v>637.7037140736002</c:v>
                </c:pt>
                <c:pt idx="157">
                  <c:v>920.6193129984001</c:v>
                </c:pt>
                <c:pt idx="158">
                  <c:v>313.98338620799996</c:v>
                </c:pt>
                <c:pt idx="159">
                  <c:v>1277.901635616</c:v>
                </c:pt>
                <c:pt idx="160">
                  <c:v>5608.216483430399</c:v>
                </c:pt>
                <c:pt idx="161">
                  <c:v>729.6966946079999</c:v>
                </c:pt>
                <c:pt idx="162">
                  <c:v>1475.9454932352</c:v>
                </c:pt>
                <c:pt idx="163">
                  <c:v>1950.1125512256003</c:v>
                </c:pt>
                <c:pt idx="164">
                  <c:v>24205.023360000003</c:v>
                </c:pt>
                <c:pt idx="165">
                  <c:v>16544.812085222402</c:v>
                </c:pt>
                <c:pt idx="166">
                  <c:v>3045.4064195904</c:v>
                </c:pt>
                <c:pt idx="167">
                  <c:v>8602.337903068801</c:v>
                </c:pt>
                <c:pt idx="168">
                  <c:v>846.1737813312001</c:v>
                </c:pt>
                <c:pt idx="169">
                  <c:v>1413.4965272352001</c:v>
                </c:pt>
                <c:pt idx="170">
                  <c:v>467.53696411199996</c:v>
                </c:pt>
                <c:pt idx="171">
                  <c:v>444.69974341440013</c:v>
                </c:pt>
                <c:pt idx="173">
                  <c:v>4.1897059776</c:v>
                </c:pt>
                <c:pt idx="175">
                  <c:v>1.093421552256</c:v>
                </c:pt>
                <c:pt idx="176">
                  <c:v>1.2507194050559998</c:v>
                </c:pt>
                <c:pt idx="177">
                  <c:v>64.895460469344</c:v>
                </c:pt>
                <c:pt idx="178">
                  <c:v>12.7424630592</c:v>
                </c:pt>
                <c:pt idx="179">
                  <c:v>13.687240869216001</c:v>
                </c:pt>
                <c:pt idx="180">
                  <c:v>8.51187923712</c:v>
                </c:pt>
                <c:pt idx="181">
                  <c:v>7.114847537376</c:v>
                </c:pt>
                <c:pt idx="182">
                  <c:v>15.958923554304</c:v>
                </c:pt>
                <c:pt idx="183">
                  <c:v>184.8147126192</c:v>
                </c:pt>
                <c:pt idx="184">
                  <c:v>321.021277812864</c:v>
                </c:pt>
                <c:pt idx="185">
                  <c:v>21797.34456377088</c:v>
                </c:pt>
                <c:pt idx="186">
                  <c:v>8714.861816601026</c:v>
                </c:pt>
                <c:pt idx="187">
                  <c:v>388.35005035478406</c:v>
                </c:pt>
                <c:pt idx="188">
                  <c:v>247.6539554112</c:v>
                </c:pt>
                <c:pt idx="189">
                  <c:v>5763.246539314752</c:v>
                </c:pt>
                <c:pt idx="190">
                  <c:v>2540.98572021072</c:v>
                </c:pt>
                <c:pt idx="191">
                  <c:v>265.689362170368</c:v>
                </c:pt>
                <c:pt idx="192">
                  <c:v>1455.427786629024</c:v>
                </c:pt>
                <c:pt idx="193">
                  <c:v>271.09610478979204</c:v>
                </c:pt>
                <c:pt idx="194">
                  <c:v>19497.554963817987</c:v>
                </c:pt>
                <c:pt idx="195">
                  <c:v>277.50551122944</c:v>
                </c:pt>
                <c:pt idx="196">
                  <c:v>1870.4441868886079</c:v>
                </c:pt>
                <c:pt idx="197">
                  <c:v>787.8050455262398</c:v>
                </c:pt>
                <c:pt idx="198">
                  <c:v>573.161874047136</c:v>
                </c:pt>
                <c:pt idx="199">
                  <c:v>485.489225789568</c:v>
                </c:pt>
                <c:pt idx="200">
                  <c:v>119.18152644278402</c:v>
                </c:pt>
                <c:pt idx="201">
                  <c:v>51.754200539904005</c:v>
                </c:pt>
                <c:pt idx="202">
                  <c:v>41.107789580256004</c:v>
                </c:pt>
                <c:pt idx="203">
                  <c:v>58.858446109536004</c:v>
                </c:pt>
                <c:pt idx="204">
                  <c:v>35.442070922016</c:v>
                </c:pt>
                <c:pt idx="205">
                  <c:v>54.656953236288004</c:v>
                </c:pt>
                <c:pt idx="206">
                  <c:v>17.336632919040007</c:v>
                </c:pt>
                <c:pt idx="207">
                  <c:v>11.649281565600003</c:v>
                </c:pt>
                <c:pt idx="208">
                  <c:v>14.643689068800002</c:v>
                </c:pt>
                <c:pt idx="209">
                  <c:v>158.4397640956591</c:v>
                </c:pt>
                <c:pt idx="210">
                  <c:v>200.86741617446214</c:v>
                </c:pt>
                <c:pt idx="211">
                  <c:v>22.553287297028564</c:v>
                </c:pt>
                <c:pt idx="212">
                  <c:v>156.67310731741625</c:v>
                </c:pt>
                <c:pt idx="213">
                  <c:v>114.66750177079999</c:v>
                </c:pt>
                <c:pt idx="214">
                  <c:v>52.947324026351545</c:v>
                </c:pt>
                <c:pt idx="215">
                  <c:v>6.295514495379334</c:v>
                </c:pt>
                <c:pt idx="216">
                  <c:v>389.1061871457184</c:v>
                </c:pt>
                <c:pt idx="217">
                  <c:v>888.0942672943024</c:v>
                </c:pt>
                <c:pt idx="218">
                  <c:v>289.3344961361904</c:v>
                </c:pt>
                <c:pt idx="219">
                  <c:v>760.3476653745273</c:v>
                </c:pt>
                <c:pt idx="220">
                  <c:v>1529.1867781707467</c:v>
                </c:pt>
                <c:pt idx="221">
                  <c:v>4294.800931829162</c:v>
                </c:pt>
                <c:pt idx="222">
                  <c:v>8211.127891636614</c:v>
                </c:pt>
                <c:pt idx="223">
                  <c:v>621.3479393364464</c:v>
                </c:pt>
                <c:pt idx="224">
                  <c:v>764.2448151876766</c:v>
                </c:pt>
                <c:pt idx="225">
                  <c:v>95.95443459271485</c:v>
                </c:pt>
                <c:pt idx="226">
                  <c:v>376.46398115741147</c:v>
                </c:pt>
                <c:pt idx="227">
                  <c:v>634.0769279812566</c:v>
                </c:pt>
                <c:pt idx="228">
                  <c:v>244.07704955909423</c:v>
                </c:pt>
                <c:pt idx="229">
                  <c:v>31.631883937965707</c:v>
                </c:pt>
                <c:pt idx="230">
                  <c:v>29.210382504759277</c:v>
                </c:pt>
                <c:pt idx="231">
                  <c:v>51.75643358180459</c:v>
                </c:pt>
                <c:pt idx="232">
                  <c:v>6.554391442925016</c:v>
                </c:pt>
                <c:pt idx="233">
                  <c:v>5.502162850848</c:v>
                </c:pt>
                <c:pt idx="234">
                  <c:v>216.63536301360003</c:v>
                </c:pt>
                <c:pt idx="235">
                  <c:v>43.129425168000004</c:v>
                </c:pt>
                <c:pt idx="236">
                  <c:v>8.683467689088</c:v>
                </c:pt>
                <c:pt idx="237">
                  <c:v>7.59856527936</c:v>
                </c:pt>
                <c:pt idx="238">
                  <c:v>10.878332798016</c:v>
                </c:pt>
                <c:pt idx="239">
                  <c:v>12.54186082656</c:v>
                </c:pt>
                <c:pt idx="240">
                  <c:v>77.55184327392</c:v>
                </c:pt>
                <c:pt idx="241">
                  <c:v>27.896818906944006</c:v>
                </c:pt>
                <c:pt idx="242">
                  <c:v>9.688270366368</c:v>
                </c:pt>
                <c:pt idx="243">
                  <c:v>17.980509871296004</c:v>
                </c:pt>
                <c:pt idx="244">
                  <c:v>74.72769759388801</c:v>
                </c:pt>
                <c:pt idx="245">
                  <c:v>50.40553221417599</c:v>
                </c:pt>
                <c:pt idx="246">
                  <c:v>52.969170631104</c:v>
                </c:pt>
                <c:pt idx="247">
                  <c:v>81.924852348288</c:v>
                </c:pt>
                <c:pt idx="248">
                  <c:v>96.529355157888</c:v>
                </c:pt>
                <c:pt idx="249">
                  <c:v>213.22836543744</c:v>
                </c:pt>
                <c:pt idx="250">
                  <c:v>2848.1284239972483</c:v>
                </c:pt>
                <c:pt idx="251">
                  <c:v>302.06855962367996</c:v>
                </c:pt>
                <c:pt idx="252">
                  <c:v>235.038369901824</c:v>
                </c:pt>
                <c:pt idx="253">
                  <c:v>216.09658362672002</c:v>
                </c:pt>
                <c:pt idx="254">
                  <c:v>472.95592179264</c:v>
                </c:pt>
                <c:pt idx="255">
                  <c:v>39.466015803648006</c:v>
                </c:pt>
                <c:pt idx="256">
                  <c:v>63.38286941184</c:v>
                </c:pt>
                <c:pt idx="257">
                  <c:v>13.144439748384</c:v>
                </c:pt>
                <c:pt idx="258">
                  <c:v>25.271949144960004</c:v>
                </c:pt>
                <c:pt idx="259">
                  <c:v>15.991709326848001</c:v>
                </c:pt>
                <c:pt idx="260">
                  <c:v>6.435269471232002</c:v>
                </c:pt>
                <c:pt idx="261">
                  <c:v>1.5654241128960003</c:v>
                </c:pt>
                <c:pt idx="262">
                  <c:v>334.42094655936</c:v>
                </c:pt>
                <c:pt idx="263">
                  <c:v>94.50695252592001</c:v>
                </c:pt>
                <c:pt idx="264">
                  <c:v>491.95655261740797</c:v>
                </c:pt>
                <c:pt idx="265">
                  <c:v>192.66486925248003</c:v>
                </c:pt>
                <c:pt idx="266">
                  <c:v>739.3466510726402</c:v>
                </c:pt>
                <c:pt idx="267">
                  <c:v>3276.5924875587843</c:v>
                </c:pt>
                <c:pt idx="268">
                  <c:v>1475.5905553345922</c:v>
                </c:pt>
                <c:pt idx="269">
                  <c:v>282.98268074736006</c:v>
                </c:pt>
                <c:pt idx="270">
                  <c:v>3065.8463377418884</c:v>
                </c:pt>
                <c:pt idx="271">
                  <c:v>14649.301033085954</c:v>
                </c:pt>
                <c:pt idx="272">
                  <c:v>33415.58950095514</c:v>
                </c:pt>
                <c:pt idx="273">
                  <c:v>32410.6398196992</c:v>
                </c:pt>
                <c:pt idx="274">
                  <c:v>1570.1893887271679</c:v>
                </c:pt>
                <c:pt idx="275">
                  <c:v>579.195760713984</c:v>
                </c:pt>
                <c:pt idx="276">
                  <c:v>1420.5604080585601</c:v>
                </c:pt>
                <c:pt idx="277">
                  <c:v>640.6233992928001</c:v>
                </c:pt>
                <c:pt idx="278">
                  <c:v>723.2166074649601</c:v>
                </c:pt>
                <c:pt idx="279">
                  <c:v>534.4764744666242</c:v>
                </c:pt>
                <c:pt idx="280">
                  <c:v>214.54538225759995</c:v>
                </c:pt>
                <c:pt idx="281">
                  <c:v>699.32332106208</c:v>
                </c:pt>
                <c:pt idx="282">
                  <c:v>87.49633860230401</c:v>
                </c:pt>
                <c:pt idx="283">
                  <c:v>70.86171464928</c:v>
                </c:pt>
                <c:pt idx="284">
                  <c:v>60.83865629683201</c:v>
                </c:pt>
                <c:pt idx="285">
                  <c:v>11.784276951552</c:v>
                </c:pt>
                <c:pt idx="286">
                  <c:v>14.781677110848001</c:v>
                </c:pt>
                <c:pt idx="287">
                  <c:v>6.417292552704</c:v>
                </c:pt>
                <c:pt idx="288">
                  <c:v>1.6299017199360002</c:v>
                </c:pt>
                <c:pt idx="289">
                  <c:v>5.794405915392002</c:v>
                </c:pt>
                <c:pt idx="290">
                  <c:v>5.867508203712</c:v>
                </c:pt>
                <c:pt idx="291">
                  <c:v>4.252910719968</c:v>
                </c:pt>
                <c:pt idx="292">
                  <c:v>5.627232993600001</c:v>
                </c:pt>
                <c:pt idx="293">
                  <c:v>195.70510056383998</c:v>
                </c:pt>
                <c:pt idx="294">
                  <c:v>11745.43924091904</c:v>
                </c:pt>
                <c:pt idx="295">
                  <c:v>11520.164195205121</c:v>
                </c:pt>
                <c:pt idx="296">
                  <c:v>1215.7143120276482</c:v>
                </c:pt>
                <c:pt idx="297">
                  <c:v>1018.5208351493759</c:v>
                </c:pt>
                <c:pt idx="298">
                  <c:v>101.34451449302402</c:v>
                </c:pt>
                <c:pt idx="299">
                  <c:v>139.42077167808</c:v>
                </c:pt>
                <c:pt idx="300">
                  <c:v>143.06908326796798</c:v>
                </c:pt>
                <c:pt idx="301">
                  <c:v>8759.824215084</c:v>
                </c:pt>
                <c:pt idx="302">
                  <c:v>24.264315535679998</c:v>
                </c:pt>
                <c:pt idx="303">
                  <c:v>30.718902096</c:v>
                </c:pt>
                <c:pt idx="304">
                  <c:v>4975.516186655039</c:v>
                </c:pt>
                <c:pt idx="305">
                  <c:v>2093.91384831552</c:v>
                </c:pt>
                <c:pt idx="306">
                  <c:v>17462.808608897663</c:v>
                </c:pt>
                <c:pt idx="307">
                  <c:v>6696.830552330879</c:v>
                </c:pt>
                <c:pt idx="308">
                  <c:v>3127.3844859973447</c:v>
                </c:pt>
                <c:pt idx="309">
                  <c:v>16330.519835250048</c:v>
                </c:pt>
                <c:pt idx="310">
                  <c:v>2661.8857352933765</c:v>
                </c:pt>
                <c:pt idx="311">
                  <c:v>56.744445927168</c:v>
                </c:pt>
                <c:pt idx="312">
                  <c:v>48.199768544159994</c:v>
                </c:pt>
                <c:pt idx="313">
                  <c:v>96.88944328272002</c:v>
                </c:pt>
                <c:pt idx="314">
                  <c:v>103.896007852032</c:v>
                </c:pt>
                <c:pt idx="315">
                  <c:v>80.87325446592</c:v>
                </c:pt>
                <c:pt idx="316">
                  <c:v>119.97851384217599</c:v>
                </c:pt>
                <c:pt idx="317">
                  <c:v>55.553293616832</c:v>
                </c:pt>
                <c:pt idx="318">
                  <c:v>67.9445843328</c:v>
                </c:pt>
                <c:pt idx="319">
                  <c:v>25.695392126976003</c:v>
                </c:pt>
                <c:pt idx="320">
                  <c:v>4.315581902304</c:v>
                </c:pt>
                <c:pt idx="321">
                  <c:v>2.636903548224</c:v>
                </c:pt>
                <c:pt idx="322">
                  <c:v>2.040119023392</c:v>
                </c:pt>
                <c:pt idx="323">
                  <c:v>0.88626897792</c:v>
                </c:pt>
                <c:pt idx="324">
                  <c:v>0.565408233792</c:v>
                </c:pt>
                <c:pt idx="325">
                  <c:v>1.7385535722239998</c:v>
                </c:pt>
                <c:pt idx="326">
                  <c:v>4.013683698815999</c:v>
                </c:pt>
                <c:pt idx="327">
                  <c:v>6.360139253952</c:v>
                </c:pt>
                <c:pt idx="328">
                  <c:v>4.964173167744</c:v>
                </c:pt>
                <c:pt idx="329">
                  <c:v>226.99506504268805</c:v>
                </c:pt>
                <c:pt idx="330">
                  <c:v>82.47444606720002</c:v>
                </c:pt>
                <c:pt idx="331">
                  <c:v>79.55400875760002</c:v>
                </c:pt>
                <c:pt idx="332">
                  <c:v>29.369818983743997</c:v>
                </c:pt>
                <c:pt idx="333">
                  <c:v>120.765849865344</c:v>
                </c:pt>
                <c:pt idx="334">
                  <c:v>48.53854357632001</c:v>
                </c:pt>
                <c:pt idx="335">
                  <c:v>167.726323275264</c:v>
                </c:pt>
                <c:pt idx="336">
                  <c:v>10011.563194609726</c:v>
                </c:pt>
                <c:pt idx="337">
                  <c:v>27.793570761792</c:v>
                </c:pt>
                <c:pt idx="338">
                  <c:v>114.93142944192</c:v>
                </c:pt>
                <c:pt idx="339">
                  <c:v>185.91066773107204</c:v>
                </c:pt>
                <c:pt idx="340">
                  <c:v>9643.623389763841</c:v>
                </c:pt>
                <c:pt idx="341">
                  <c:v>56.33142190790401</c:v>
                </c:pt>
                <c:pt idx="342">
                  <c:v>8869.058865931971</c:v>
                </c:pt>
                <c:pt idx="343">
                  <c:v>168.67993358995201</c:v>
                </c:pt>
                <c:pt idx="344">
                  <c:v>128.74770323366403</c:v>
                </c:pt>
                <c:pt idx="345">
                  <c:v>20.907756695232003</c:v>
                </c:pt>
                <c:pt idx="346">
                  <c:v>4.590773445888001</c:v>
                </c:pt>
                <c:pt idx="347">
                  <c:v>4.3949116339200005</c:v>
                </c:pt>
                <c:pt idx="348">
                  <c:v>164.107061524224</c:v>
                </c:pt>
                <c:pt idx="349">
                  <c:v>167.44115111817598</c:v>
                </c:pt>
                <c:pt idx="350">
                  <c:v>0.293767614144</c:v>
                </c:pt>
                <c:pt idx="351">
                  <c:v>0.3616293542400001</c:v>
                </c:pt>
                <c:pt idx="352">
                  <c:v>0.7887239239680001</c:v>
                </c:pt>
                <c:pt idx="353">
                  <c:v>0.07641939455999999</c:v>
                </c:pt>
                <c:pt idx="354">
                  <c:v>0.38676492345600005</c:v>
                </c:pt>
                <c:pt idx="355">
                  <c:v>0.89640837072</c:v>
                </c:pt>
              </c:numCache>
            </c:numRef>
          </c:yVal>
          <c:smooth val="0"/>
        </c:ser>
        <c:axId val="60121517"/>
        <c:axId val="4222742"/>
      </c:scatterChart>
      <c:valAx>
        <c:axId val="60121517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222742"/>
        <c:crossesAt val="0.1"/>
        <c:crossBetween val="midCat"/>
        <c:dispUnits/>
      </c:valAx>
      <c:valAx>
        <c:axId val="4222742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012151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45"/>
          <c:y val="0.37125"/>
          <c:w val="0.15075"/>
          <c:h val="0.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P.73  Mae Nam Ping A.Chom Thong  Chiangmai   Year 2018</a:t>
            </a:r>
          </a:p>
        </c:rich>
      </c:tx>
      <c:layout>
        <c:manualLayout>
          <c:xMode val="factor"/>
          <c:yMode val="factor"/>
          <c:x val="0.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'P73'!$B$1:$B$365</c:f>
              <c:strCache/>
            </c:strRef>
          </c:cat>
          <c:val>
            <c:numRef>
              <c:f>'P73'!$D$1:$D$365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'P73'!$B$1:$B$365</c:f>
              <c:strCache/>
            </c:strRef>
          </c:cat>
          <c:val>
            <c:numRef>
              <c:f>'P73'!$E$1:$E$365</c:f>
              <c:numCache/>
            </c:numRef>
          </c:val>
          <c:smooth val="0"/>
        </c:ser>
        <c:marker val="1"/>
        <c:axId val="38004679"/>
        <c:axId val="6497792"/>
      </c:lineChart>
      <c:dateAx>
        <c:axId val="380046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792"/>
        <c:crossesAt val="259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497792"/>
        <c:scaling>
          <c:orientation val="minMax"/>
          <c:max val="268"/>
          <c:min val="2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4679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325"/>
          <c:y val="0.912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07125"/>
          <c:w val="0.7755"/>
          <c:h val="0.844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DATA!$D$334:$D$364</c:f>
              <c:numCache>
                <c:ptCount val="31"/>
                <c:pt idx="0">
                  <c:v>1.099</c:v>
                </c:pt>
                <c:pt idx="1">
                  <c:v>2.211</c:v>
                </c:pt>
                <c:pt idx="2">
                  <c:v>2.059</c:v>
                </c:pt>
                <c:pt idx="3">
                  <c:v>1.876</c:v>
                </c:pt>
                <c:pt idx="4">
                  <c:v>128.824</c:v>
                </c:pt>
                <c:pt idx="5">
                  <c:v>58.96</c:v>
                </c:pt>
                <c:pt idx="6">
                  <c:v>63.011</c:v>
                </c:pt>
                <c:pt idx="7">
                  <c:v>30.627</c:v>
                </c:pt>
                <c:pt idx="8">
                  <c:v>40.233</c:v>
                </c:pt>
                <c:pt idx="9">
                  <c:v>13.06</c:v>
                </c:pt>
                <c:pt idx="10">
                  <c:v>39.166</c:v>
                </c:pt>
                <c:pt idx="11">
                  <c:v>425.507</c:v>
                </c:pt>
                <c:pt idx="12">
                  <c:v>23.067</c:v>
                </c:pt>
                <c:pt idx="13">
                  <c:v>109.148</c:v>
                </c:pt>
                <c:pt idx="14">
                  <c:v>129.187</c:v>
                </c:pt>
                <c:pt idx="15">
                  <c:v>568.22</c:v>
                </c:pt>
                <c:pt idx="16">
                  <c:v>27.222</c:v>
                </c:pt>
                <c:pt idx="17">
                  <c:v>527.522</c:v>
                </c:pt>
                <c:pt idx="18">
                  <c:v>28.019</c:v>
                </c:pt>
                <c:pt idx="19">
                  <c:v>19.556</c:v>
                </c:pt>
                <c:pt idx="20">
                  <c:v>3.298</c:v>
                </c:pt>
                <c:pt idx="21">
                  <c:v>1.866</c:v>
                </c:pt>
                <c:pt idx="22">
                  <c:v>1.53</c:v>
                </c:pt>
                <c:pt idx="23">
                  <c:v>35.259</c:v>
                </c:pt>
                <c:pt idx="24">
                  <c:v>39.129</c:v>
                </c:pt>
                <c:pt idx="25">
                  <c:v>0.722</c:v>
                </c:pt>
                <c:pt idx="26">
                  <c:v>0.682</c:v>
                </c:pt>
                <c:pt idx="27">
                  <c:v>0.608</c:v>
                </c:pt>
                <c:pt idx="28">
                  <c:v>0.488</c:v>
                </c:pt>
                <c:pt idx="29">
                  <c:v>0.401</c:v>
                </c:pt>
                <c:pt idx="30">
                  <c:v>0.565</c:v>
                </c:pt>
              </c:numCache>
            </c:numRef>
          </c:xVal>
          <c:yVal>
            <c:numRef>
              <c:f>DATA!$G$334:$G$364</c:f>
              <c:numCache>
                <c:ptCount val="31"/>
                <c:pt idx="0">
                  <c:v>1.7385535722239998</c:v>
                </c:pt>
                <c:pt idx="1">
                  <c:v>4.013683698815999</c:v>
                </c:pt>
                <c:pt idx="2">
                  <c:v>6.360139253952</c:v>
                </c:pt>
                <c:pt idx="3">
                  <c:v>4.964173167744</c:v>
                </c:pt>
                <c:pt idx="4">
                  <c:v>226.99506504268805</c:v>
                </c:pt>
                <c:pt idx="5">
                  <c:v>82.47444606720002</c:v>
                </c:pt>
                <c:pt idx="6">
                  <c:v>79.55400875760002</c:v>
                </c:pt>
                <c:pt idx="7">
                  <c:v>29.369818983743997</c:v>
                </c:pt>
                <c:pt idx="8">
                  <c:v>120.765849865344</c:v>
                </c:pt>
                <c:pt idx="9">
                  <c:v>48.53854357632001</c:v>
                </c:pt>
                <c:pt idx="10">
                  <c:v>167.726323275264</c:v>
                </c:pt>
                <c:pt idx="11">
                  <c:v>10011.563194609726</c:v>
                </c:pt>
                <c:pt idx="12">
                  <c:v>27.793570761792</c:v>
                </c:pt>
                <c:pt idx="13">
                  <c:v>114.93142944192</c:v>
                </c:pt>
                <c:pt idx="14">
                  <c:v>185.91066773107204</c:v>
                </c:pt>
                <c:pt idx="15">
                  <c:v>9643.623389763841</c:v>
                </c:pt>
                <c:pt idx="16">
                  <c:v>56.33142190790401</c:v>
                </c:pt>
                <c:pt idx="17">
                  <c:v>8869.058865931971</c:v>
                </c:pt>
                <c:pt idx="18">
                  <c:v>168.67993358995201</c:v>
                </c:pt>
                <c:pt idx="19">
                  <c:v>128.74770323366403</c:v>
                </c:pt>
                <c:pt idx="20">
                  <c:v>20.907756695232003</c:v>
                </c:pt>
                <c:pt idx="21">
                  <c:v>4.590773445888001</c:v>
                </c:pt>
                <c:pt idx="22">
                  <c:v>4.3949116339200005</c:v>
                </c:pt>
                <c:pt idx="23">
                  <c:v>164.107061524224</c:v>
                </c:pt>
                <c:pt idx="24">
                  <c:v>167.44115111817598</c:v>
                </c:pt>
                <c:pt idx="25">
                  <c:v>0.293767614144</c:v>
                </c:pt>
                <c:pt idx="26">
                  <c:v>0.3616293542400001</c:v>
                </c:pt>
                <c:pt idx="27">
                  <c:v>0.7887239239680001</c:v>
                </c:pt>
                <c:pt idx="28">
                  <c:v>0.07641939455999999</c:v>
                </c:pt>
                <c:pt idx="29">
                  <c:v>0.38676492345600005</c:v>
                </c:pt>
                <c:pt idx="30">
                  <c:v>0.89640837072</c:v>
                </c:pt>
              </c:numCache>
            </c:numRef>
          </c:yVal>
          <c:smooth val="0"/>
        </c:ser>
        <c:axId val="58480129"/>
        <c:axId val="56559114"/>
      </c:scatterChart>
      <c:valAx>
        <c:axId val="58480129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3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6559114"/>
        <c:crossesAt val="0.1"/>
        <c:crossBetween val="midCat"/>
        <c:dispUnits/>
      </c:valAx>
      <c:valAx>
        <c:axId val="56559114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848012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37"/>
          <c:w val="0.14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123825</xdr:rowOff>
    </xdr:from>
    <xdr:to>
      <xdr:col>9</xdr:col>
      <xdr:colOff>19050</xdr:colOff>
      <xdr:row>15</xdr:row>
      <xdr:rowOff>247650</xdr:rowOff>
    </xdr:to>
    <xdr:graphicFrame>
      <xdr:nvGraphicFramePr>
        <xdr:cNvPr id="1" name="Chart 1"/>
        <xdr:cNvGraphicFramePr/>
      </xdr:nvGraphicFramePr>
      <xdr:xfrm>
        <a:off x="19050" y="123825"/>
        <a:ext cx="58293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16</xdr:row>
      <xdr:rowOff>276225</xdr:rowOff>
    </xdr:from>
    <xdr:to>
      <xdr:col>9</xdr:col>
      <xdr:colOff>19050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9525" y="5000625"/>
        <a:ext cx="58388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266700</xdr:rowOff>
    </xdr:from>
    <xdr:to>
      <xdr:col>15</xdr:col>
      <xdr:colOff>0</xdr:colOff>
      <xdr:row>34</xdr:row>
      <xdr:rowOff>209550</xdr:rowOff>
    </xdr:to>
    <xdr:graphicFrame>
      <xdr:nvGraphicFramePr>
        <xdr:cNvPr id="2" name="Chart 1"/>
        <xdr:cNvGraphicFramePr/>
      </xdr:nvGraphicFramePr>
      <xdr:xfrm>
        <a:off x="2895600" y="512445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455"/>
  <sheetViews>
    <sheetView zoomScalePageLayoutView="0" workbookViewId="0" topLeftCell="A436">
      <selection activeCell="P446" sqref="P446"/>
    </sheetView>
  </sheetViews>
  <sheetFormatPr defaultColWidth="9.140625" defaultRowHeight="23.25"/>
  <cols>
    <col min="1" max="1" width="9.421875" style="123" bestFit="1" customWidth="1"/>
    <col min="2" max="2" width="9.140625" style="207" customWidth="1"/>
    <col min="3" max="3" width="9.140625" style="141" customWidth="1"/>
    <col min="4" max="4" width="10.00390625" style="141" customWidth="1"/>
    <col min="6" max="6" width="13.57421875" style="0" bestFit="1" customWidth="1"/>
    <col min="9" max="10" width="9.140625" style="133" customWidth="1"/>
  </cols>
  <sheetData>
    <row r="1" spans="1:10" s="100" customFormat="1" ht="21">
      <c r="A1" s="237" t="s">
        <v>180</v>
      </c>
      <c r="B1" s="238"/>
      <c r="C1" s="238"/>
      <c r="D1" s="238"/>
      <c r="E1" s="238"/>
      <c r="F1" s="238"/>
      <c r="G1" s="238"/>
      <c r="H1" s="238"/>
      <c r="I1" s="238"/>
      <c r="J1" s="239"/>
    </row>
    <row r="2" spans="1:10" s="100" customFormat="1" ht="18.75" customHeight="1">
      <c r="A2" s="118" t="s">
        <v>157</v>
      </c>
      <c r="B2" s="102" t="s">
        <v>158</v>
      </c>
      <c r="C2" s="134" t="s">
        <v>159</v>
      </c>
      <c r="D2" s="135" t="s">
        <v>159</v>
      </c>
      <c r="E2" s="101" t="s">
        <v>160</v>
      </c>
      <c r="F2" s="113" t="s">
        <v>160</v>
      </c>
      <c r="G2" s="101" t="s">
        <v>160</v>
      </c>
      <c r="H2" s="102" t="s">
        <v>161</v>
      </c>
      <c r="I2" s="125" t="s">
        <v>160</v>
      </c>
      <c r="J2" s="126" t="s">
        <v>160</v>
      </c>
    </row>
    <row r="3" spans="1:10" s="100" customFormat="1" ht="18.75" customHeight="1">
      <c r="A3" s="119" t="s">
        <v>162</v>
      </c>
      <c r="B3" s="104" t="s">
        <v>163</v>
      </c>
      <c r="C3" s="136" t="s">
        <v>164</v>
      </c>
      <c r="D3" s="137" t="s">
        <v>164</v>
      </c>
      <c r="E3" s="103" t="s">
        <v>165</v>
      </c>
      <c r="F3" s="114" t="s">
        <v>165</v>
      </c>
      <c r="G3" s="103" t="s">
        <v>166</v>
      </c>
      <c r="H3" s="104" t="s">
        <v>167</v>
      </c>
      <c r="I3" s="127" t="s">
        <v>168</v>
      </c>
      <c r="J3" s="128" t="s">
        <v>169</v>
      </c>
    </row>
    <row r="4" spans="1:10" s="100" customFormat="1" ht="18.75" customHeight="1">
      <c r="A4" s="120"/>
      <c r="B4" s="104" t="s">
        <v>170</v>
      </c>
      <c r="C4" s="234" t="s">
        <v>171</v>
      </c>
      <c r="D4" s="233" t="s">
        <v>172</v>
      </c>
      <c r="E4" s="103" t="s">
        <v>173</v>
      </c>
      <c r="F4" s="114" t="s">
        <v>174</v>
      </c>
      <c r="G4" s="103" t="s">
        <v>175</v>
      </c>
      <c r="H4" s="104" t="s">
        <v>176</v>
      </c>
      <c r="I4" s="129"/>
      <c r="J4" s="130"/>
    </row>
    <row r="5" spans="1:10" s="100" customFormat="1" ht="18.75" customHeight="1">
      <c r="A5" s="121"/>
      <c r="B5" s="206"/>
      <c r="C5" s="138" t="s">
        <v>75</v>
      </c>
      <c r="D5" s="139" t="s">
        <v>74</v>
      </c>
      <c r="E5" s="106" t="s">
        <v>76</v>
      </c>
      <c r="F5" s="115"/>
      <c r="G5" s="106" t="s">
        <v>177</v>
      </c>
      <c r="H5" s="105"/>
      <c r="I5" s="131" t="s">
        <v>178</v>
      </c>
      <c r="J5" s="128" t="s">
        <v>179</v>
      </c>
    </row>
    <row r="6" spans="1:10" s="100" customFormat="1" ht="18.75" customHeight="1">
      <c r="A6" s="107">
        <v>20947</v>
      </c>
      <c r="B6" s="108">
        <v>1</v>
      </c>
      <c r="C6" s="109">
        <v>85.3895</v>
      </c>
      <c r="D6" s="109">
        <v>85.3999</v>
      </c>
      <c r="E6" s="109">
        <f aca="true" t="shared" si="0" ref="E6:E41">D6-C6</f>
        <v>0.010400000000004184</v>
      </c>
      <c r="F6" s="116">
        <f aca="true" t="shared" si="1" ref="F6:F41">((10^6)*E6/G6)</f>
        <v>38.35373948961566</v>
      </c>
      <c r="G6" s="110">
        <f aca="true" t="shared" si="2" ref="G6:G41">I6-J6</f>
        <v>271.16</v>
      </c>
      <c r="H6" s="108">
        <v>1</v>
      </c>
      <c r="I6" s="111">
        <v>711.11</v>
      </c>
      <c r="J6" s="110">
        <v>439.95</v>
      </c>
    </row>
    <row r="7" spans="1:10" s="100" customFormat="1" ht="18.75" customHeight="1">
      <c r="A7" s="107"/>
      <c r="B7" s="108">
        <v>2</v>
      </c>
      <c r="C7" s="109">
        <v>87.4414</v>
      </c>
      <c r="D7" s="109">
        <v>87.4483</v>
      </c>
      <c r="E7" s="109">
        <f t="shared" si="0"/>
        <v>0.0069000000000016826</v>
      </c>
      <c r="F7" s="116">
        <f t="shared" si="1"/>
        <v>25.93789940606602</v>
      </c>
      <c r="G7" s="110">
        <f t="shared" si="2"/>
        <v>266.02</v>
      </c>
      <c r="H7" s="108">
        <v>2</v>
      </c>
      <c r="I7" s="111">
        <v>819.87</v>
      </c>
      <c r="J7" s="110">
        <v>553.85</v>
      </c>
    </row>
    <row r="8" spans="1:10" s="100" customFormat="1" ht="18.75" customHeight="1">
      <c r="A8" s="107"/>
      <c r="B8" s="108">
        <v>3</v>
      </c>
      <c r="C8" s="109">
        <v>85.8173</v>
      </c>
      <c r="D8" s="109">
        <v>85.8235</v>
      </c>
      <c r="E8" s="109">
        <f t="shared" si="0"/>
        <v>0.006199999999992656</v>
      </c>
      <c r="F8" s="116">
        <f t="shared" si="1"/>
        <v>20.046559751657576</v>
      </c>
      <c r="G8" s="110">
        <f t="shared" si="2"/>
        <v>309.28000000000003</v>
      </c>
      <c r="H8" s="108">
        <v>3</v>
      </c>
      <c r="I8" s="111">
        <v>770.57</v>
      </c>
      <c r="J8" s="112">
        <v>461.29</v>
      </c>
    </row>
    <row r="9" spans="1:10" s="100" customFormat="1" ht="18.75" customHeight="1">
      <c r="A9" s="107">
        <v>20960</v>
      </c>
      <c r="B9" s="108">
        <v>4</v>
      </c>
      <c r="C9" s="109">
        <v>85.014</v>
      </c>
      <c r="D9" s="109">
        <v>85.028</v>
      </c>
      <c r="E9" s="109">
        <f t="shared" si="0"/>
        <v>0.014000000000010004</v>
      </c>
      <c r="F9" s="116">
        <f t="shared" si="1"/>
        <v>58.59947260478841</v>
      </c>
      <c r="G9" s="110">
        <f t="shared" si="2"/>
        <v>238.91000000000008</v>
      </c>
      <c r="H9" s="108">
        <v>4</v>
      </c>
      <c r="I9" s="111">
        <v>782.19</v>
      </c>
      <c r="J9" s="110">
        <v>543.28</v>
      </c>
    </row>
    <row r="10" spans="1:10" s="100" customFormat="1" ht="18.75" customHeight="1">
      <c r="A10" s="107"/>
      <c r="B10" s="108">
        <v>5</v>
      </c>
      <c r="C10" s="109">
        <v>85.0383</v>
      </c>
      <c r="D10" s="109">
        <v>85.0524</v>
      </c>
      <c r="E10" s="109">
        <f t="shared" si="0"/>
        <v>0.014099999999999113</v>
      </c>
      <c r="F10" s="116">
        <f t="shared" si="1"/>
        <v>49.00938477580504</v>
      </c>
      <c r="G10" s="110">
        <f t="shared" si="2"/>
        <v>287.70000000000005</v>
      </c>
      <c r="H10" s="108">
        <v>5</v>
      </c>
      <c r="I10" s="111">
        <v>709.82</v>
      </c>
      <c r="J10" s="110">
        <v>422.12</v>
      </c>
    </row>
    <row r="11" spans="1:10" s="100" customFormat="1" ht="18.75" customHeight="1">
      <c r="A11" s="107"/>
      <c r="B11" s="108">
        <v>6</v>
      </c>
      <c r="C11" s="109">
        <v>87.3813</v>
      </c>
      <c r="D11" s="109">
        <v>87.3975</v>
      </c>
      <c r="E11" s="109">
        <f t="shared" si="0"/>
        <v>0.016199999999997772</v>
      </c>
      <c r="F11" s="116">
        <f t="shared" si="1"/>
        <v>55.424407266748005</v>
      </c>
      <c r="G11" s="110">
        <f t="shared" si="2"/>
        <v>292.28999999999996</v>
      </c>
      <c r="H11" s="108">
        <v>6</v>
      </c>
      <c r="I11" s="111">
        <v>662.14</v>
      </c>
      <c r="J11" s="112">
        <v>369.85</v>
      </c>
    </row>
    <row r="12" spans="1:10" s="100" customFormat="1" ht="18.75" customHeight="1">
      <c r="A12" s="107">
        <v>20968</v>
      </c>
      <c r="B12" s="108">
        <v>7</v>
      </c>
      <c r="C12" s="109">
        <v>86.4407</v>
      </c>
      <c r="D12" s="109">
        <v>86.4498</v>
      </c>
      <c r="E12" s="109">
        <f t="shared" si="0"/>
        <v>0.00909999999998945</v>
      </c>
      <c r="F12" s="116">
        <f t="shared" si="1"/>
        <v>31.344723064168676</v>
      </c>
      <c r="G12" s="110">
        <f t="shared" si="2"/>
        <v>290.32</v>
      </c>
      <c r="H12" s="108">
        <v>7</v>
      </c>
      <c r="I12" s="111">
        <v>691.49</v>
      </c>
      <c r="J12" s="117">
        <v>401.17</v>
      </c>
    </row>
    <row r="13" spans="1:10" s="100" customFormat="1" ht="18.75" customHeight="1">
      <c r="A13" s="107"/>
      <c r="B13" s="108">
        <v>8</v>
      </c>
      <c r="C13" s="109">
        <v>84.8012</v>
      </c>
      <c r="D13" s="109">
        <v>84.8067</v>
      </c>
      <c r="E13" s="109">
        <f t="shared" si="0"/>
        <v>0.005500000000012051</v>
      </c>
      <c r="F13" s="116">
        <f t="shared" si="1"/>
        <v>19.146417879315088</v>
      </c>
      <c r="G13" s="110">
        <f t="shared" si="2"/>
        <v>287.25999999999993</v>
      </c>
      <c r="H13" s="108">
        <v>8</v>
      </c>
      <c r="I13" s="111">
        <v>780.3</v>
      </c>
      <c r="J13" s="110">
        <v>493.04</v>
      </c>
    </row>
    <row r="14" spans="1:10" s="100" customFormat="1" ht="18.75" customHeight="1">
      <c r="A14" s="107"/>
      <c r="B14" s="108">
        <v>9</v>
      </c>
      <c r="C14" s="109">
        <v>87.6313</v>
      </c>
      <c r="D14" s="109">
        <v>87.6404</v>
      </c>
      <c r="E14" s="109">
        <f t="shared" si="0"/>
        <v>0.00910000000000366</v>
      </c>
      <c r="F14" s="116">
        <f t="shared" si="1"/>
        <v>37.52732071427135</v>
      </c>
      <c r="G14" s="110">
        <f t="shared" si="2"/>
        <v>242.49</v>
      </c>
      <c r="H14" s="108">
        <v>9</v>
      </c>
      <c r="I14" s="111">
        <v>751.59</v>
      </c>
      <c r="J14" s="112">
        <v>509.1</v>
      </c>
    </row>
    <row r="15" spans="1:10" s="100" customFormat="1" ht="18.75" customHeight="1">
      <c r="A15" s="107">
        <v>20976</v>
      </c>
      <c r="B15" s="108">
        <v>10</v>
      </c>
      <c r="C15" s="109">
        <v>85.0634</v>
      </c>
      <c r="D15" s="109">
        <v>85.0738</v>
      </c>
      <c r="E15" s="109">
        <f t="shared" si="0"/>
        <v>0.010400000000004184</v>
      </c>
      <c r="F15" s="116">
        <f t="shared" si="1"/>
        <v>34.45762374926839</v>
      </c>
      <c r="G15" s="110">
        <f t="shared" si="2"/>
        <v>301.81999999999994</v>
      </c>
      <c r="H15" s="108">
        <v>10</v>
      </c>
      <c r="I15" s="111">
        <v>820.41</v>
      </c>
      <c r="J15" s="110">
        <v>518.59</v>
      </c>
    </row>
    <row r="16" spans="1:10" s="100" customFormat="1" ht="18.75" customHeight="1">
      <c r="A16" s="107"/>
      <c r="B16" s="108">
        <v>11</v>
      </c>
      <c r="C16" s="109">
        <v>86.0695</v>
      </c>
      <c r="D16" s="109">
        <v>86.0788</v>
      </c>
      <c r="E16" s="109">
        <f t="shared" si="0"/>
        <v>0.00929999999999609</v>
      </c>
      <c r="F16" s="116">
        <f t="shared" si="1"/>
        <v>31.81336161186362</v>
      </c>
      <c r="G16" s="110">
        <f t="shared" si="2"/>
        <v>292.3299999999999</v>
      </c>
      <c r="H16" s="108">
        <v>11</v>
      </c>
      <c r="I16" s="111">
        <v>815.8</v>
      </c>
      <c r="J16" s="110">
        <v>523.47</v>
      </c>
    </row>
    <row r="17" spans="1:10" s="100" customFormat="1" ht="18.75" customHeight="1">
      <c r="A17" s="107"/>
      <c r="B17" s="108">
        <v>12</v>
      </c>
      <c r="C17" s="109">
        <v>84.8168</v>
      </c>
      <c r="D17" s="109">
        <v>84.8226</v>
      </c>
      <c r="E17" s="109">
        <f t="shared" si="0"/>
        <v>0.005799999999993588</v>
      </c>
      <c r="F17" s="116">
        <f t="shared" si="1"/>
        <v>18.729615397014847</v>
      </c>
      <c r="G17" s="110">
        <f t="shared" si="2"/>
        <v>309.67</v>
      </c>
      <c r="H17" s="108">
        <v>12</v>
      </c>
      <c r="I17" s="111">
        <v>719.61</v>
      </c>
      <c r="J17" s="112">
        <v>409.94</v>
      </c>
    </row>
    <row r="18" spans="1:10" s="100" customFormat="1" ht="18.75" customHeight="1">
      <c r="A18" s="107">
        <v>20988</v>
      </c>
      <c r="B18" s="108">
        <v>13</v>
      </c>
      <c r="C18" s="109">
        <v>86.6998</v>
      </c>
      <c r="D18" s="109">
        <v>86.708</v>
      </c>
      <c r="E18" s="109">
        <f t="shared" si="0"/>
        <v>0.008200000000002206</v>
      </c>
      <c r="F18" s="116">
        <f t="shared" si="1"/>
        <v>34.794415920576256</v>
      </c>
      <c r="G18" s="110">
        <f t="shared" si="2"/>
        <v>235.66999999999996</v>
      </c>
      <c r="H18" s="108">
        <v>13</v>
      </c>
      <c r="I18" s="111">
        <v>653.67</v>
      </c>
      <c r="J18" s="110">
        <v>418</v>
      </c>
    </row>
    <row r="19" spans="1:10" s="100" customFormat="1" ht="18.75" customHeight="1">
      <c r="A19" s="107"/>
      <c r="B19" s="108">
        <v>14</v>
      </c>
      <c r="C19" s="109">
        <v>85.9071</v>
      </c>
      <c r="D19" s="109">
        <v>85.9092</v>
      </c>
      <c r="E19" s="109">
        <f t="shared" si="0"/>
        <v>0.0020999999999986585</v>
      </c>
      <c r="F19" s="116">
        <f t="shared" si="1"/>
        <v>8.205368655486495</v>
      </c>
      <c r="G19" s="110">
        <f t="shared" si="2"/>
        <v>255.92999999999995</v>
      </c>
      <c r="H19" s="108">
        <v>14</v>
      </c>
      <c r="I19" s="111">
        <v>591.3</v>
      </c>
      <c r="J19" s="110">
        <v>335.37</v>
      </c>
    </row>
    <row r="20" spans="1:10" s="100" customFormat="1" ht="18.75" customHeight="1">
      <c r="A20" s="107"/>
      <c r="B20" s="108">
        <v>15</v>
      </c>
      <c r="C20" s="109">
        <v>86.9757</v>
      </c>
      <c r="D20" s="109">
        <v>86.9779</v>
      </c>
      <c r="E20" s="109">
        <f t="shared" si="0"/>
        <v>0.002200000000001978</v>
      </c>
      <c r="F20" s="116">
        <f t="shared" si="1"/>
        <v>9.496266240782054</v>
      </c>
      <c r="G20" s="110">
        <f t="shared" si="2"/>
        <v>231.66999999999996</v>
      </c>
      <c r="H20" s="108">
        <v>15</v>
      </c>
      <c r="I20" s="111">
        <v>619.55</v>
      </c>
      <c r="J20" s="112">
        <v>387.88</v>
      </c>
    </row>
    <row r="21" spans="1:10" s="100" customFormat="1" ht="18.75" customHeight="1">
      <c r="A21" s="107">
        <v>20998</v>
      </c>
      <c r="B21" s="108">
        <v>16</v>
      </c>
      <c r="C21" s="109">
        <v>86.1139</v>
      </c>
      <c r="D21" s="109">
        <v>86.1286</v>
      </c>
      <c r="E21" s="109">
        <f t="shared" si="0"/>
        <v>0.01470000000000482</v>
      </c>
      <c r="F21" s="116">
        <f t="shared" si="1"/>
        <v>46.04830373086745</v>
      </c>
      <c r="G21" s="110">
        <f t="shared" si="2"/>
        <v>319.2300000000001</v>
      </c>
      <c r="H21" s="108">
        <v>16</v>
      </c>
      <c r="I21" s="111">
        <v>712.82</v>
      </c>
      <c r="J21" s="117">
        <v>393.59</v>
      </c>
    </row>
    <row r="22" spans="1:10" s="100" customFormat="1" ht="18.75" customHeight="1">
      <c r="A22" s="107"/>
      <c r="B22" s="108">
        <v>17</v>
      </c>
      <c r="C22" s="109">
        <v>87.1828</v>
      </c>
      <c r="D22" s="109">
        <v>87.1928</v>
      </c>
      <c r="E22" s="109">
        <f t="shared" si="0"/>
        <v>0.010000000000005116</v>
      </c>
      <c r="F22" s="116">
        <f t="shared" si="1"/>
        <v>30.72668612691694</v>
      </c>
      <c r="G22" s="110">
        <f t="shared" si="2"/>
        <v>325.44999999999993</v>
      </c>
      <c r="H22" s="108">
        <v>17</v>
      </c>
      <c r="I22" s="111">
        <v>692.18</v>
      </c>
      <c r="J22" s="110">
        <v>366.73</v>
      </c>
    </row>
    <row r="23" spans="1:10" s="100" customFormat="1" ht="18.75" customHeight="1">
      <c r="A23" s="107"/>
      <c r="B23" s="108">
        <v>18</v>
      </c>
      <c r="C23" s="109">
        <v>85.1272</v>
      </c>
      <c r="D23" s="109">
        <v>85.138</v>
      </c>
      <c r="E23" s="109">
        <f t="shared" si="0"/>
        <v>0.010800000000003251</v>
      </c>
      <c r="F23" s="116">
        <f t="shared" si="1"/>
        <v>35.985605757707766</v>
      </c>
      <c r="G23" s="110">
        <f t="shared" si="2"/>
        <v>300.11999999999995</v>
      </c>
      <c r="H23" s="108">
        <v>18</v>
      </c>
      <c r="I23" s="111">
        <v>785.68</v>
      </c>
      <c r="J23" s="112">
        <v>485.56</v>
      </c>
    </row>
    <row r="24" spans="1:10" s="100" customFormat="1" ht="18.75" customHeight="1">
      <c r="A24" s="107">
        <v>21009</v>
      </c>
      <c r="B24" s="108">
        <v>1</v>
      </c>
      <c r="C24" s="109">
        <v>85.399</v>
      </c>
      <c r="D24" s="109">
        <v>85.4057</v>
      </c>
      <c r="E24" s="109">
        <f t="shared" si="0"/>
        <v>0.006699999999995043</v>
      </c>
      <c r="F24" s="116">
        <f t="shared" si="1"/>
        <v>21.332144676499755</v>
      </c>
      <c r="G24" s="110">
        <f t="shared" si="2"/>
        <v>314.08</v>
      </c>
      <c r="H24" s="108">
        <v>19</v>
      </c>
      <c r="I24" s="111">
        <v>690.37</v>
      </c>
      <c r="J24" s="110">
        <v>376.29</v>
      </c>
    </row>
    <row r="25" spans="1:10" s="100" customFormat="1" ht="18.75" customHeight="1">
      <c r="A25" s="107"/>
      <c r="B25" s="108">
        <v>2</v>
      </c>
      <c r="C25" s="109">
        <v>87.448</v>
      </c>
      <c r="D25" s="109">
        <v>87.4508</v>
      </c>
      <c r="E25" s="109">
        <f t="shared" si="0"/>
        <v>0.0028000000000076852</v>
      </c>
      <c r="F25" s="116">
        <f t="shared" si="1"/>
        <v>9.406389626121832</v>
      </c>
      <c r="G25" s="110">
        <f t="shared" si="2"/>
        <v>297.66999999999996</v>
      </c>
      <c r="H25" s="108">
        <v>20</v>
      </c>
      <c r="I25" s="111">
        <v>713.15</v>
      </c>
      <c r="J25" s="110">
        <v>415.48</v>
      </c>
    </row>
    <row r="26" spans="1:10" s="100" customFormat="1" ht="18.75" customHeight="1">
      <c r="A26" s="107"/>
      <c r="B26" s="108">
        <v>3</v>
      </c>
      <c r="C26" s="109">
        <v>85.8343</v>
      </c>
      <c r="D26" s="109">
        <v>85.842</v>
      </c>
      <c r="E26" s="109">
        <f t="shared" si="0"/>
        <v>0.007699999999999818</v>
      </c>
      <c r="F26" s="116">
        <f t="shared" si="1"/>
        <v>27.850115740740094</v>
      </c>
      <c r="G26" s="110">
        <f t="shared" si="2"/>
        <v>276.4799999999999</v>
      </c>
      <c r="H26" s="108">
        <v>21</v>
      </c>
      <c r="I26" s="111">
        <v>796.55</v>
      </c>
      <c r="J26" s="112">
        <v>520.07</v>
      </c>
    </row>
    <row r="27" spans="1:10" s="100" customFormat="1" ht="18.75" customHeight="1">
      <c r="A27" s="107">
        <v>21019</v>
      </c>
      <c r="B27" s="108">
        <v>4</v>
      </c>
      <c r="C27" s="109">
        <v>85.0012</v>
      </c>
      <c r="D27" s="109">
        <v>85.0138</v>
      </c>
      <c r="E27" s="109">
        <f t="shared" si="0"/>
        <v>0.012600000000006162</v>
      </c>
      <c r="F27" s="116">
        <f t="shared" si="1"/>
        <v>45.263498221813286</v>
      </c>
      <c r="G27" s="110">
        <f t="shared" si="2"/>
        <v>278.36999999999995</v>
      </c>
      <c r="H27" s="108">
        <v>22</v>
      </c>
      <c r="I27" s="111">
        <v>636.05</v>
      </c>
      <c r="J27" s="110">
        <v>357.68</v>
      </c>
    </row>
    <row r="28" spans="1:10" s="100" customFormat="1" ht="18.75" customHeight="1">
      <c r="A28" s="107"/>
      <c r="B28" s="108">
        <v>5</v>
      </c>
      <c r="C28" s="109">
        <v>85.0525</v>
      </c>
      <c r="D28" s="109">
        <v>85.0706</v>
      </c>
      <c r="E28" s="109">
        <f t="shared" si="0"/>
        <v>0.018100000000004002</v>
      </c>
      <c r="F28" s="116">
        <f t="shared" si="1"/>
        <v>67.35134330581232</v>
      </c>
      <c r="G28" s="110">
        <f t="shared" si="2"/>
        <v>268.73999999999995</v>
      </c>
      <c r="H28" s="108">
        <v>23</v>
      </c>
      <c r="I28" s="111">
        <v>749.43</v>
      </c>
      <c r="J28" s="110">
        <v>480.69</v>
      </c>
    </row>
    <row r="29" spans="1:10" s="100" customFormat="1" ht="18.75" customHeight="1">
      <c r="A29" s="107"/>
      <c r="B29" s="108">
        <v>6</v>
      </c>
      <c r="C29" s="109">
        <v>87.3884</v>
      </c>
      <c r="D29" s="109">
        <v>87.41</v>
      </c>
      <c r="E29" s="109">
        <f t="shared" si="0"/>
        <v>0.021599999999992292</v>
      </c>
      <c r="F29" s="116">
        <f t="shared" si="1"/>
        <v>74.58821091885872</v>
      </c>
      <c r="G29" s="110">
        <f t="shared" si="2"/>
        <v>289.5899999999999</v>
      </c>
      <c r="H29" s="108">
        <v>24</v>
      </c>
      <c r="I29" s="111">
        <v>813.3</v>
      </c>
      <c r="J29" s="112">
        <v>523.71</v>
      </c>
    </row>
    <row r="30" spans="1:10" s="100" customFormat="1" ht="18.75" customHeight="1">
      <c r="A30" s="107">
        <v>21030</v>
      </c>
      <c r="B30" s="108">
        <v>7</v>
      </c>
      <c r="C30" s="109">
        <v>86.3977</v>
      </c>
      <c r="D30" s="109">
        <v>86.4166</v>
      </c>
      <c r="E30" s="109">
        <f t="shared" si="0"/>
        <v>0.018900000000002137</v>
      </c>
      <c r="F30" s="116">
        <f t="shared" si="1"/>
        <v>72.15392838055331</v>
      </c>
      <c r="G30" s="110">
        <f t="shared" si="2"/>
        <v>261.94000000000005</v>
      </c>
      <c r="H30" s="108">
        <v>25</v>
      </c>
      <c r="I30" s="111">
        <v>613.21</v>
      </c>
      <c r="J30" s="110">
        <v>351.27</v>
      </c>
    </row>
    <row r="31" spans="1:10" s="100" customFormat="1" ht="18.75" customHeight="1">
      <c r="A31" s="107"/>
      <c r="B31" s="108">
        <v>8</v>
      </c>
      <c r="C31" s="109">
        <v>84.8115</v>
      </c>
      <c r="D31" s="109">
        <v>84.8294</v>
      </c>
      <c r="E31" s="109">
        <f t="shared" si="0"/>
        <v>0.017900000000011573</v>
      </c>
      <c r="F31" s="116">
        <f t="shared" si="1"/>
        <v>73.64739765485113</v>
      </c>
      <c r="G31" s="110">
        <f t="shared" si="2"/>
        <v>243.05000000000007</v>
      </c>
      <c r="H31" s="108">
        <v>26</v>
      </c>
      <c r="I31" s="111">
        <v>779.44</v>
      </c>
      <c r="J31" s="110">
        <v>536.39</v>
      </c>
    </row>
    <row r="32" spans="1:10" s="100" customFormat="1" ht="18.75" customHeight="1">
      <c r="A32" s="107"/>
      <c r="B32" s="108">
        <v>9</v>
      </c>
      <c r="C32" s="109">
        <v>87.6452</v>
      </c>
      <c r="D32" s="109">
        <v>87.6684</v>
      </c>
      <c r="E32" s="109">
        <f t="shared" si="0"/>
        <v>0.023200000000002774</v>
      </c>
      <c r="F32" s="116">
        <f t="shared" si="1"/>
        <v>90.16361587191628</v>
      </c>
      <c r="G32" s="110">
        <f t="shared" si="2"/>
        <v>257.30999999999995</v>
      </c>
      <c r="H32" s="108">
        <v>27</v>
      </c>
      <c r="I32" s="111">
        <v>812.31</v>
      </c>
      <c r="J32" s="112">
        <v>555</v>
      </c>
    </row>
    <row r="33" spans="1:10" s="100" customFormat="1" ht="18.75" customHeight="1">
      <c r="A33" s="107">
        <v>21038</v>
      </c>
      <c r="B33" s="108">
        <v>10</v>
      </c>
      <c r="C33" s="109">
        <v>85.0734</v>
      </c>
      <c r="D33" s="109">
        <v>85.0851</v>
      </c>
      <c r="E33" s="109">
        <f t="shared" si="0"/>
        <v>0.011699999999990496</v>
      </c>
      <c r="F33" s="116">
        <f t="shared" si="1"/>
        <v>36.93065244149648</v>
      </c>
      <c r="G33" s="110">
        <f t="shared" si="2"/>
        <v>316.80999999999995</v>
      </c>
      <c r="H33" s="108">
        <v>28</v>
      </c>
      <c r="I33" s="111">
        <v>837.79</v>
      </c>
      <c r="J33" s="110">
        <v>520.98</v>
      </c>
    </row>
    <row r="34" spans="1:10" s="100" customFormat="1" ht="18.75" customHeight="1">
      <c r="A34" s="107"/>
      <c r="B34" s="108">
        <v>11</v>
      </c>
      <c r="C34" s="109">
        <v>86.1233</v>
      </c>
      <c r="D34" s="109">
        <v>86.1347</v>
      </c>
      <c r="E34" s="109">
        <f t="shared" si="0"/>
        <v>0.011399999999994748</v>
      </c>
      <c r="F34" s="116">
        <f t="shared" si="1"/>
        <v>35.054272623826904</v>
      </c>
      <c r="G34" s="110">
        <f t="shared" si="2"/>
        <v>325.21</v>
      </c>
      <c r="H34" s="108">
        <v>29</v>
      </c>
      <c r="I34" s="111">
        <v>658.05</v>
      </c>
      <c r="J34" s="110">
        <v>332.84</v>
      </c>
    </row>
    <row r="35" spans="1:10" s="100" customFormat="1" ht="18.75" customHeight="1">
      <c r="A35" s="107"/>
      <c r="B35" s="108">
        <v>12</v>
      </c>
      <c r="C35" s="109">
        <v>84.8138</v>
      </c>
      <c r="D35" s="109">
        <v>84.825</v>
      </c>
      <c r="E35" s="109">
        <f t="shared" si="0"/>
        <v>0.01120000000000232</v>
      </c>
      <c r="F35" s="116">
        <f t="shared" si="1"/>
        <v>37.45944680424871</v>
      </c>
      <c r="G35" s="110">
        <f t="shared" si="2"/>
        <v>298.98999999999995</v>
      </c>
      <c r="H35" s="108">
        <v>30</v>
      </c>
      <c r="I35" s="111">
        <v>664.04</v>
      </c>
      <c r="J35" s="112">
        <v>365.05</v>
      </c>
    </row>
    <row r="36" spans="1:10" s="100" customFormat="1" ht="18.75" customHeight="1">
      <c r="A36" s="107">
        <v>21050</v>
      </c>
      <c r="B36" s="108">
        <v>13</v>
      </c>
      <c r="C36" s="109">
        <v>86.737</v>
      </c>
      <c r="D36" s="109">
        <v>86.769</v>
      </c>
      <c r="E36" s="109">
        <f t="shared" si="0"/>
        <v>0.03200000000001069</v>
      </c>
      <c r="F36" s="116">
        <f t="shared" si="1"/>
        <v>103.66051182381175</v>
      </c>
      <c r="G36" s="110">
        <f t="shared" si="2"/>
        <v>308.70000000000005</v>
      </c>
      <c r="H36" s="108">
        <v>31</v>
      </c>
      <c r="I36" s="111">
        <v>837.85</v>
      </c>
      <c r="J36" s="110">
        <v>529.15</v>
      </c>
    </row>
    <row r="37" spans="1:10" s="100" customFormat="1" ht="18.75" customHeight="1">
      <c r="A37" s="107"/>
      <c r="B37" s="108">
        <v>14</v>
      </c>
      <c r="C37" s="109">
        <v>85.9458</v>
      </c>
      <c r="D37" s="109">
        <v>85.9676</v>
      </c>
      <c r="E37" s="109">
        <f t="shared" si="0"/>
        <v>0.02179999999999893</v>
      </c>
      <c r="F37" s="116">
        <f t="shared" si="1"/>
        <v>81.8379758240068</v>
      </c>
      <c r="G37" s="110">
        <f t="shared" si="2"/>
        <v>266.38</v>
      </c>
      <c r="H37" s="108">
        <v>32</v>
      </c>
      <c r="I37" s="111">
        <v>811.8</v>
      </c>
      <c r="J37" s="110">
        <v>545.42</v>
      </c>
    </row>
    <row r="38" spans="1:10" s="100" customFormat="1" ht="18.75" customHeight="1">
      <c r="A38" s="107"/>
      <c r="B38" s="108">
        <v>15</v>
      </c>
      <c r="C38" s="109">
        <v>87.0038</v>
      </c>
      <c r="D38" s="109">
        <v>87.0231</v>
      </c>
      <c r="E38" s="109">
        <f t="shared" si="0"/>
        <v>0.019300000000001205</v>
      </c>
      <c r="F38" s="116">
        <f t="shared" si="1"/>
        <v>73.56304314682575</v>
      </c>
      <c r="G38" s="110">
        <f t="shared" si="2"/>
        <v>262.36</v>
      </c>
      <c r="H38" s="108">
        <v>33</v>
      </c>
      <c r="I38" s="111">
        <v>798.75</v>
      </c>
      <c r="J38" s="112">
        <v>536.39</v>
      </c>
    </row>
    <row r="39" spans="1:10" s="100" customFormat="1" ht="18.75" customHeight="1">
      <c r="A39" s="107">
        <v>21060</v>
      </c>
      <c r="B39" s="108">
        <v>16</v>
      </c>
      <c r="C39" s="109">
        <v>86.1535</v>
      </c>
      <c r="D39" s="109">
        <v>86.178</v>
      </c>
      <c r="E39" s="109">
        <f t="shared" si="0"/>
        <v>0.024500000000003297</v>
      </c>
      <c r="F39" s="116">
        <f t="shared" si="1"/>
        <v>90.14644197513908</v>
      </c>
      <c r="G39" s="110">
        <f t="shared" si="2"/>
        <v>271.78</v>
      </c>
      <c r="H39" s="108">
        <v>34</v>
      </c>
      <c r="I39" s="111">
        <v>800.5</v>
      </c>
      <c r="J39" s="110">
        <v>528.72</v>
      </c>
    </row>
    <row r="40" spans="1:10" s="100" customFormat="1" ht="18.75" customHeight="1">
      <c r="A40" s="107"/>
      <c r="B40" s="108">
        <v>17</v>
      </c>
      <c r="C40" s="109">
        <v>87.2285</v>
      </c>
      <c r="D40" s="109">
        <v>87.2575</v>
      </c>
      <c r="E40" s="109">
        <f t="shared" si="0"/>
        <v>0.028999999999996362</v>
      </c>
      <c r="F40" s="116">
        <f t="shared" si="1"/>
        <v>99.29806539974786</v>
      </c>
      <c r="G40" s="110">
        <f t="shared" si="2"/>
        <v>292.05</v>
      </c>
      <c r="H40" s="108">
        <v>35</v>
      </c>
      <c r="I40" s="111">
        <v>670.1</v>
      </c>
      <c r="J40" s="110">
        <v>378.05</v>
      </c>
    </row>
    <row r="41" spans="1:10" s="100" customFormat="1" ht="18.75" customHeight="1">
      <c r="A41" s="107"/>
      <c r="B41" s="108">
        <v>18</v>
      </c>
      <c r="C41" s="109">
        <v>85.1606</v>
      </c>
      <c r="D41" s="109">
        <v>85.1847</v>
      </c>
      <c r="E41" s="109">
        <f t="shared" si="0"/>
        <v>0.02410000000000423</v>
      </c>
      <c r="F41" s="116">
        <f t="shared" si="1"/>
        <v>83.22972786297912</v>
      </c>
      <c r="G41" s="110">
        <f t="shared" si="2"/>
        <v>289.55999999999995</v>
      </c>
      <c r="H41" s="108">
        <v>36</v>
      </c>
      <c r="I41" s="111">
        <v>801.56</v>
      </c>
      <c r="J41" s="112">
        <v>512</v>
      </c>
    </row>
    <row r="42" spans="1:10" ht="18.75" customHeight="1">
      <c r="A42" s="122">
        <v>21065</v>
      </c>
      <c r="B42" s="124">
        <v>1</v>
      </c>
      <c r="C42" s="140">
        <v>85.3911</v>
      </c>
      <c r="D42" s="140">
        <v>85.4175</v>
      </c>
      <c r="E42" s="109">
        <f aca="true" t="shared" si="3" ref="E42:E51">D42-C42</f>
        <v>0.026400000000009527</v>
      </c>
      <c r="F42" s="116">
        <f aca="true" t="shared" si="4" ref="F42:F51">((10^6)*E42/G42)</f>
        <v>101.45651589104772</v>
      </c>
      <c r="G42" s="110">
        <f aca="true" t="shared" si="5" ref="G42:G51">I42-J42</f>
        <v>260.21000000000004</v>
      </c>
      <c r="H42" s="108">
        <v>37</v>
      </c>
      <c r="I42" s="132">
        <v>780.98</v>
      </c>
      <c r="J42" s="132">
        <v>520.77</v>
      </c>
    </row>
    <row r="43" spans="1:10" ht="18.75" customHeight="1">
      <c r="A43" s="122"/>
      <c r="B43" s="124">
        <v>2</v>
      </c>
      <c r="C43" s="140">
        <v>87.4757</v>
      </c>
      <c r="D43" s="140">
        <v>87.5148</v>
      </c>
      <c r="E43" s="109">
        <f t="shared" si="3"/>
        <v>0.03909999999999059</v>
      </c>
      <c r="F43" s="116">
        <f t="shared" si="4"/>
        <v>149.21955501274883</v>
      </c>
      <c r="G43" s="110">
        <f t="shared" si="5"/>
        <v>262.0300000000001</v>
      </c>
      <c r="H43" s="108">
        <v>38</v>
      </c>
      <c r="I43" s="132">
        <v>804.32</v>
      </c>
      <c r="J43" s="132">
        <v>542.29</v>
      </c>
    </row>
    <row r="44" spans="1:10" ht="18.75" customHeight="1">
      <c r="A44" s="122"/>
      <c r="B44" s="124">
        <v>3</v>
      </c>
      <c r="C44" s="140">
        <v>85.851</v>
      </c>
      <c r="D44" s="140">
        <v>85.8882</v>
      </c>
      <c r="E44" s="109">
        <f t="shared" si="3"/>
        <v>0.03719999999999857</v>
      </c>
      <c r="F44" s="116">
        <f t="shared" si="4"/>
        <v>135.23830297741875</v>
      </c>
      <c r="G44" s="110">
        <f t="shared" si="5"/>
        <v>275.06999999999994</v>
      </c>
      <c r="H44" s="108">
        <v>39</v>
      </c>
      <c r="I44" s="132">
        <v>804.89</v>
      </c>
      <c r="J44" s="132">
        <v>529.82</v>
      </c>
    </row>
    <row r="45" spans="1:10" ht="18.75" customHeight="1">
      <c r="A45" s="122">
        <v>21067</v>
      </c>
      <c r="B45" s="124">
        <v>4</v>
      </c>
      <c r="C45" s="140">
        <v>85.0123</v>
      </c>
      <c r="D45" s="140">
        <v>85.0501</v>
      </c>
      <c r="E45" s="109">
        <f t="shared" si="3"/>
        <v>0.037800000000004275</v>
      </c>
      <c r="F45" s="116">
        <f t="shared" si="4"/>
        <v>133.62556561087484</v>
      </c>
      <c r="G45" s="110">
        <f t="shared" si="5"/>
        <v>282.88</v>
      </c>
      <c r="H45" s="108">
        <v>40</v>
      </c>
      <c r="I45" s="132">
        <v>650.25</v>
      </c>
      <c r="J45" s="132">
        <v>367.37</v>
      </c>
    </row>
    <row r="46" spans="1:10" ht="18.75" customHeight="1">
      <c r="A46" s="122"/>
      <c r="B46" s="124">
        <v>5</v>
      </c>
      <c r="C46" s="140">
        <v>85.0515</v>
      </c>
      <c r="D46" s="140">
        <v>85.089</v>
      </c>
      <c r="E46" s="109">
        <f t="shared" si="3"/>
        <v>0.037499999999994316</v>
      </c>
      <c r="F46" s="116">
        <f t="shared" si="4"/>
        <v>127.73784787271966</v>
      </c>
      <c r="G46" s="110">
        <f t="shared" si="5"/>
        <v>293.57000000000005</v>
      </c>
      <c r="H46" s="108">
        <v>41</v>
      </c>
      <c r="I46" s="132">
        <v>666.71</v>
      </c>
      <c r="J46" s="132">
        <v>373.14</v>
      </c>
    </row>
    <row r="47" spans="1:10" ht="18.75" customHeight="1">
      <c r="A47" s="122"/>
      <c r="B47" s="124">
        <v>6</v>
      </c>
      <c r="C47" s="140">
        <v>87.3846</v>
      </c>
      <c r="D47" s="140">
        <v>87.4316</v>
      </c>
      <c r="E47" s="109">
        <f t="shared" si="3"/>
        <v>0.046999999999997044</v>
      </c>
      <c r="F47" s="116">
        <f t="shared" si="4"/>
        <v>178.50360805164092</v>
      </c>
      <c r="G47" s="110">
        <f t="shared" si="5"/>
        <v>263.29999999999995</v>
      </c>
      <c r="H47" s="108">
        <v>42</v>
      </c>
      <c r="I47" s="132">
        <v>778.3</v>
      </c>
      <c r="J47" s="132">
        <v>515</v>
      </c>
    </row>
    <row r="48" spans="1:10" ht="18.75" customHeight="1">
      <c r="A48" s="122">
        <v>21079</v>
      </c>
      <c r="B48" s="124">
        <v>7</v>
      </c>
      <c r="C48" s="140">
        <v>86.4323</v>
      </c>
      <c r="D48" s="140">
        <v>86.4491</v>
      </c>
      <c r="E48" s="109">
        <f t="shared" si="3"/>
        <v>0.01680000000000348</v>
      </c>
      <c r="F48" s="116">
        <f t="shared" si="4"/>
        <v>53.26738323980938</v>
      </c>
      <c r="G48" s="110">
        <f t="shared" si="5"/>
        <v>315.39</v>
      </c>
      <c r="H48" s="108">
        <v>43</v>
      </c>
      <c r="I48" s="132">
        <v>621.13</v>
      </c>
      <c r="J48" s="132">
        <v>305.74</v>
      </c>
    </row>
    <row r="49" spans="1:10" ht="18.75" customHeight="1">
      <c r="A49" s="122"/>
      <c r="B49" s="124">
        <v>8</v>
      </c>
      <c r="C49" s="140">
        <v>84.7843</v>
      </c>
      <c r="D49" s="140">
        <v>84.7973</v>
      </c>
      <c r="E49" s="109">
        <f t="shared" si="3"/>
        <v>0.01300000000000523</v>
      </c>
      <c r="F49" s="116">
        <f t="shared" si="4"/>
        <v>46.74577490113351</v>
      </c>
      <c r="G49" s="110">
        <f t="shared" si="5"/>
        <v>278.1</v>
      </c>
      <c r="H49" s="108">
        <v>44</v>
      </c>
      <c r="I49" s="132">
        <v>801.07</v>
      </c>
      <c r="J49" s="132">
        <v>522.97</v>
      </c>
    </row>
    <row r="50" spans="1:10" ht="18.75" customHeight="1">
      <c r="A50" s="122"/>
      <c r="B50" s="124">
        <v>9</v>
      </c>
      <c r="C50" s="140">
        <v>87.6343</v>
      </c>
      <c r="D50" s="140">
        <v>87.6443</v>
      </c>
      <c r="E50" s="109">
        <f t="shared" si="3"/>
        <v>0.010000000000005116</v>
      </c>
      <c r="F50" s="116">
        <f t="shared" si="4"/>
        <v>36.09977979136174</v>
      </c>
      <c r="G50" s="110">
        <f t="shared" si="5"/>
        <v>277.01</v>
      </c>
      <c r="H50" s="108">
        <v>45</v>
      </c>
      <c r="I50" s="132">
        <v>579.77</v>
      </c>
      <c r="J50" s="132">
        <v>302.76</v>
      </c>
    </row>
    <row r="51" spans="1:10" ht="18.75" customHeight="1">
      <c r="A51" s="122">
        <v>21100</v>
      </c>
      <c r="B51" s="124">
        <v>19</v>
      </c>
      <c r="C51" s="140">
        <v>88.9802</v>
      </c>
      <c r="D51" s="140">
        <v>88.9927</v>
      </c>
      <c r="E51" s="109">
        <f t="shared" si="3"/>
        <v>0.012500000000002842</v>
      </c>
      <c r="F51" s="116">
        <f t="shared" si="4"/>
        <v>43.67575122293096</v>
      </c>
      <c r="G51" s="110">
        <f t="shared" si="5"/>
        <v>286.2</v>
      </c>
      <c r="H51" s="108">
        <v>46</v>
      </c>
      <c r="I51" s="132">
        <v>691.78</v>
      </c>
      <c r="J51" s="132">
        <v>405.58</v>
      </c>
    </row>
    <row r="52" spans="1:10" ht="18.75" customHeight="1">
      <c r="A52" s="122"/>
      <c r="B52" s="124">
        <v>20</v>
      </c>
      <c r="C52" s="140">
        <v>84.6714</v>
      </c>
      <c r="D52" s="140">
        <v>84.6885</v>
      </c>
      <c r="E52" s="109">
        <f aca="true" t="shared" si="6" ref="E52:E59">D52-C52</f>
        <v>0.017099999999999227</v>
      </c>
      <c r="F52" s="116">
        <f aca="true" t="shared" si="7" ref="F52:F59">((10^6)*E52/G52)</f>
        <v>61.60830090790903</v>
      </c>
      <c r="G52" s="110">
        <f aca="true" t="shared" si="8" ref="G52:G59">I52-J52</f>
        <v>277.55999999999995</v>
      </c>
      <c r="H52" s="108">
        <v>47</v>
      </c>
      <c r="I52" s="132">
        <v>809.14</v>
      </c>
      <c r="J52" s="132">
        <v>531.58</v>
      </c>
    </row>
    <row r="53" spans="1:10" ht="18.75" customHeight="1">
      <c r="A53" s="122"/>
      <c r="B53" s="124">
        <v>21</v>
      </c>
      <c r="C53" s="140">
        <v>86.3674</v>
      </c>
      <c r="D53" s="140">
        <v>86.3826</v>
      </c>
      <c r="E53" s="109">
        <f t="shared" si="6"/>
        <v>0.015199999999992997</v>
      </c>
      <c r="F53" s="116">
        <f t="shared" si="7"/>
        <v>58.11063959931565</v>
      </c>
      <c r="G53" s="110">
        <f t="shared" si="8"/>
        <v>261.57000000000005</v>
      </c>
      <c r="H53" s="108">
        <v>48</v>
      </c>
      <c r="I53" s="132">
        <v>805.82</v>
      </c>
      <c r="J53" s="132">
        <v>544.25</v>
      </c>
    </row>
    <row r="54" spans="1:10" ht="18.75" customHeight="1">
      <c r="A54" s="122">
        <v>21113</v>
      </c>
      <c r="B54" s="124">
        <v>22</v>
      </c>
      <c r="C54" s="140">
        <v>85.1498</v>
      </c>
      <c r="D54" s="140">
        <v>85.1528</v>
      </c>
      <c r="E54" s="109">
        <f t="shared" si="6"/>
        <v>0.0030000000000001137</v>
      </c>
      <c r="F54" s="116">
        <f t="shared" si="7"/>
        <v>11.030628378130363</v>
      </c>
      <c r="G54" s="110">
        <f t="shared" si="8"/>
        <v>271.9699999999999</v>
      </c>
      <c r="H54" s="108">
        <v>49</v>
      </c>
      <c r="I54" s="132">
        <v>797.92</v>
      </c>
      <c r="J54" s="132">
        <v>525.95</v>
      </c>
    </row>
    <row r="55" spans="1:10" ht="18.75" customHeight="1">
      <c r="A55" s="122"/>
      <c r="B55" s="124">
        <v>23</v>
      </c>
      <c r="C55" s="140">
        <v>87.7073</v>
      </c>
      <c r="D55" s="140">
        <v>87.7164</v>
      </c>
      <c r="E55" s="109">
        <f t="shared" si="6"/>
        <v>0.00909999999998945</v>
      </c>
      <c r="F55" s="116">
        <f t="shared" si="7"/>
        <v>31.595028123010383</v>
      </c>
      <c r="G55" s="110">
        <f t="shared" si="8"/>
        <v>288.02</v>
      </c>
      <c r="H55" s="108">
        <v>50</v>
      </c>
      <c r="I55" s="132">
        <v>635.26</v>
      </c>
      <c r="J55" s="132">
        <v>347.24</v>
      </c>
    </row>
    <row r="56" spans="1:10" ht="18.75" customHeight="1">
      <c r="A56" s="122"/>
      <c r="B56" s="124">
        <v>24</v>
      </c>
      <c r="C56" s="140">
        <v>88.0826</v>
      </c>
      <c r="D56" s="140">
        <v>88.0904</v>
      </c>
      <c r="E56" s="109">
        <f t="shared" si="6"/>
        <v>0.007800000000003138</v>
      </c>
      <c r="F56" s="116">
        <f t="shared" si="7"/>
        <v>23.770341927235744</v>
      </c>
      <c r="G56" s="110">
        <f t="shared" si="8"/>
        <v>328.14000000000004</v>
      </c>
      <c r="H56" s="108">
        <v>51</v>
      </c>
      <c r="I56" s="132">
        <v>694.45</v>
      </c>
      <c r="J56" s="132">
        <v>366.31</v>
      </c>
    </row>
    <row r="57" spans="1:10" ht="18.75" customHeight="1">
      <c r="A57" s="122">
        <v>21121</v>
      </c>
      <c r="B57" s="124">
        <v>25</v>
      </c>
      <c r="C57" s="140">
        <v>87.075</v>
      </c>
      <c r="D57" s="140">
        <v>87.0839</v>
      </c>
      <c r="E57" s="109">
        <f t="shared" si="6"/>
        <v>0.008899999999997021</v>
      </c>
      <c r="F57" s="116">
        <f t="shared" si="7"/>
        <v>26.749218562145412</v>
      </c>
      <c r="G57" s="110">
        <f t="shared" si="8"/>
        <v>332.71999999999997</v>
      </c>
      <c r="H57" s="108">
        <v>52</v>
      </c>
      <c r="I57" s="132">
        <v>770.31</v>
      </c>
      <c r="J57" s="132">
        <v>437.59</v>
      </c>
    </row>
    <row r="58" spans="1:10" ht="18.75" customHeight="1">
      <c r="A58" s="122"/>
      <c r="B58" s="124">
        <v>26</v>
      </c>
      <c r="C58" s="140">
        <v>87.7247</v>
      </c>
      <c r="D58" s="140">
        <v>87.7341</v>
      </c>
      <c r="E58" s="109">
        <f t="shared" si="6"/>
        <v>0.009399999999999409</v>
      </c>
      <c r="F58" s="116">
        <f t="shared" si="7"/>
        <v>31.377261499430567</v>
      </c>
      <c r="G58" s="110">
        <f t="shared" si="8"/>
        <v>299.58</v>
      </c>
      <c r="H58" s="108">
        <v>53</v>
      </c>
      <c r="I58" s="132">
        <v>667.66</v>
      </c>
      <c r="J58" s="132">
        <v>368.08</v>
      </c>
    </row>
    <row r="59" spans="1:10" ht="18.75" customHeight="1">
      <c r="A59" s="122"/>
      <c r="B59" s="124">
        <v>27</v>
      </c>
      <c r="C59" s="140">
        <v>86.3433</v>
      </c>
      <c r="D59" s="140">
        <v>86.3508</v>
      </c>
      <c r="E59" s="109">
        <f t="shared" si="6"/>
        <v>0.00750000000000739</v>
      </c>
      <c r="F59" s="116">
        <f t="shared" si="7"/>
        <v>26.567481402789188</v>
      </c>
      <c r="G59" s="110">
        <f t="shared" si="8"/>
        <v>282.30000000000007</v>
      </c>
      <c r="H59" s="108">
        <v>54</v>
      </c>
      <c r="I59" s="132">
        <v>812.82</v>
      </c>
      <c r="J59" s="132">
        <v>530.52</v>
      </c>
    </row>
    <row r="60" spans="1:10" ht="18.75" customHeight="1">
      <c r="A60" s="122">
        <v>21134</v>
      </c>
      <c r="B60" s="124">
        <v>1</v>
      </c>
      <c r="C60" s="140">
        <v>85.4104</v>
      </c>
      <c r="D60" s="140">
        <v>85.4255</v>
      </c>
      <c r="E60" s="109">
        <f aca="true" t="shared" si="9" ref="E60:E70">D60-C60</f>
        <v>0.015100000000003888</v>
      </c>
      <c r="F60" s="116">
        <f aca="true" t="shared" si="10" ref="F60:F70">((10^6)*E60/G60)</f>
        <v>47.60853800802058</v>
      </c>
      <c r="G60" s="110">
        <f aca="true" t="shared" si="11" ref="G60:G70">I60-J60</f>
        <v>317.17</v>
      </c>
      <c r="H60" s="108">
        <v>55</v>
      </c>
      <c r="I60" s="132">
        <v>671.35</v>
      </c>
      <c r="J60" s="132">
        <v>354.18</v>
      </c>
    </row>
    <row r="61" spans="1:10" ht="18.75" customHeight="1">
      <c r="A61" s="122"/>
      <c r="B61" s="124">
        <v>2</v>
      </c>
      <c r="C61" s="140">
        <v>87.4924</v>
      </c>
      <c r="D61" s="140">
        <v>87.5069</v>
      </c>
      <c r="E61" s="109">
        <f t="shared" si="9"/>
        <v>0.014499999999998181</v>
      </c>
      <c r="F61" s="116">
        <f t="shared" si="10"/>
        <v>53.0513683594255</v>
      </c>
      <c r="G61" s="110">
        <f t="shared" si="11"/>
        <v>273.32000000000005</v>
      </c>
      <c r="H61" s="108">
        <v>56</v>
      </c>
      <c r="I61" s="132">
        <v>814.62</v>
      </c>
      <c r="J61" s="132">
        <v>541.3</v>
      </c>
    </row>
    <row r="62" spans="1:10" ht="18.75" customHeight="1">
      <c r="A62" s="122"/>
      <c r="B62" s="124">
        <v>3</v>
      </c>
      <c r="C62" s="140">
        <v>85.8595</v>
      </c>
      <c r="D62" s="140">
        <v>85.8786</v>
      </c>
      <c r="E62" s="109">
        <f t="shared" si="9"/>
        <v>0.019100000000008777</v>
      </c>
      <c r="F62" s="116">
        <f t="shared" si="10"/>
        <v>64.91299619361328</v>
      </c>
      <c r="G62" s="110">
        <f t="shared" si="11"/>
        <v>294.24000000000007</v>
      </c>
      <c r="H62" s="108">
        <v>57</v>
      </c>
      <c r="I62" s="132">
        <v>689.08</v>
      </c>
      <c r="J62" s="132">
        <v>394.84</v>
      </c>
    </row>
    <row r="63" spans="1:10" ht="18.75" customHeight="1">
      <c r="A63" s="122">
        <v>21141</v>
      </c>
      <c r="B63" s="124">
        <v>4</v>
      </c>
      <c r="C63" s="140">
        <v>85.0377</v>
      </c>
      <c r="D63" s="140">
        <v>85.0544</v>
      </c>
      <c r="E63" s="109">
        <f t="shared" si="9"/>
        <v>0.01670000000000016</v>
      </c>
      <c r="F63" s="116">
        <f t="shared" si="10"/>
        <v>56.575648756691386</v>
      </c>
      <c r="G63" s="110">
        <f t="shared" si="11"/>
        <v>295.17999999999995</v>
      </c>
      <c r="H63" s="108">
        <v>58</v>
      </c>
      <c r="I63" s="132">
        <v>809.81</v>
      </c>
      <c r="J63" s="132">
        <v>514.63</v>
      </c>
    </row>
    <row r="64" spans="1:10" ht="18.75" customHeight="1">
      <c r="A64" s="122"/>
      <c r="B64" s="124">
        <v>5</v>
      </c>
      <c r="C64" s="140">
        <v>85.0583</v>
      </c>
      <c r="D64" s="140">
        <v>85.0745</v>
      </c>
      <c r="E64" s="109">
        <f t="shared" si="9"/>
        <v>0.016199999999997772</v>
      </c>
      <c r="F64" s="116">
        <f t="shared" si="10"/>
        <v>49.83235411731451</v>
      </c>
      <c r="G64" s="110">
        <f t="shared" si="11"/>
        <v>325.09</v>
      </c>
      <c r="H64" s="108">
        <v>59</v>
      </c>
      <c r="I64" s="132">
        <v>695.55</v>
      </c>
      <c r="J64" s="132">
        <v>370.46</v>
      </c>
    </row>
    <row r="65" spans="1:10" ht="18.75" customHeight="1">
      <c r="A65" s="122"/>
      <c r="B65" s="124">
        <v>6</v>
      </c>
      <c r="C65" s="140">
        <v>87.4166</v>
      </c>
      <c r="D65" s="140">
        <v>87.4286</v>
      </c>
      <c r="E65" s="109">
        <f t="shared" si="9"/>
        <v>0.012000000000000455</v>
      </c>
      <c r="F65" s="116">
        <f t="shared" si="10"/>
        <v>45.102608434189484</v>
      </c>
      <c r="G65" s="110">
        <f t="shared" si="11"/>
        <v>266.06</v>
      </c>
      <c r="H65" s="108">
        <v>60</v>
      </c>
      <c r="I65" s="132">
        <v>777.38</v>
      </c>
      <c r="J65" s="132">
        <v>511.32</v>
      </c>
    </row>
    <row r="66" spans="1:10" ht="18.75" customHeight="1">
      <c r="A66" s="122">
        <v>21151</v>
      </c>
      <c r="B66" s="124">
        <v>7</v>
      </c>
      <c r="C66" s="140">
        <v>86.4516</v>
      </c>
      <c r="D66" s="140">
        <v>86.4644</v>
      </c>
      <c r="E66" s="109">
        <f t="shared" si="9"/>
        <v>0.01279999999999859</v>
      </c>
      <c r="F66" s="116">
        <f t="shared" si="10"/>
        <v>44.200421285260504</v>
      </c>
      <c r="G66" s="110">
        <f t="shared" si="11"/>
        <v>289.59000000000003</v>
      </c>
      <c r="H66" s="108">
        <v>61</v>
      </c>
      <c r="I66" s="132">
        <v>826.98</v>
      </c>
      <c r="J66" s="132">
        <v>537.39</v>
      </c>
    </row>
    <row r="67" spans="1:10" ht="18.75" customHeight="1">
      <c r="A67" s="122"/>
      <c r="B67" s="124">
        <v>8</v>
      </c>
      <c r="C67" s="140">
        <v>84.8124</v>
      </c>
      <c r="D67" s="140">
        <v>84.8241</v>
      </c>
      <c r="E67" s="109">
        <f t="shared" si="9"/>
        <v>0.011700000000004707</v>
      </c>
      <c r="F67" s="116">
        <f t="shared" si="10"/>
        <v>34.24557295479206</v>
      </c>
      <c r="G67" s="110">
        <f t="shared" si="11"/>
        <v>341.65000000000003</v>
      </c>
      <c r="H67" s="108">
        <v>62</v>
      </c>
      <c r="I67" s="132">
        <v>708.74</v>
      </c>
      <c r="J67" s="132">
        <v>367.09</v>
      </c>
    </row>
    <row r="68" spans="1:10" ht="18.75" customHeight="1">
      <c r="A68" s="122"/>
      <c r="B68" s="124">
        <v>9</v>
      </c>
      <c r="C68" s="140">
        <v>87.6722</v>
      </c>
      <c r="D68" s="140">
        <v>87.6854</v>
      </c>
      <c r="E68" s="109">
        <f t="shared" si="9"/>
        <v>0.013199999999997658</v>
      </c>
      <c r="F68" s="116">
        <f t="shared" si="10"/>
        <v>45.04504504503706</v>
      </c>
      <c r="G68" s="110">
        <f t="shared" si="11"/>
        <v>293.03999999999996</v>
      </c>
      <c r="H68" s="108">
        <v>63</v>
      </c>
      <c r="I68" s="132">
        <v>830.42</v>
      </c>
      <c r="J68" s="132">
        <v>537.38</v>
      </c>
    </row>
    <row r="69" spans="1:10" ht="18.75" customHeight="1">
      <c r="A69" s="122">
        <v>21163</v>
      </c>
      <c r="B69" s="124">
        <v>1</v>
      </c>
      <c r="C69" s="140">
        <v>85.3676</v>
      </c>
      <c r="D69" s="140">
        <v>85.374</v>
      </c>
      <c r="E69" s="109">
        <f t="shared" si="9"/>
        <v>0.006399999999999295</v>
      </c>
      <c r="F69" s="116">
        <f t="shared" si="10"/>
        <v>23.152335130048463</v>
      </c>
      <c r="G69" s="110">
        <f t="shared" si="11"/>
        <v>276.42999999999995</v>
      </c>
      <c r="H69" s="108">
        <v>64</v>
      </c>
      <c r="I69" s="132">
        <v>843</v>
      </c>
      <c r="J69" s="132">
        <v>566.57</v>
      </c>
    </row>
    <row r="70" spans="1:10" ht="18.75" customHeight="1">
      <c r="A70" s="122"/>
      <c r="B70" s="124">
        <v>2</v>
      </c>
      <c r="C70" s="140">
        <v>87.443</v>
      </c>
      <c r="D70" s="140">
        <v>87.4493</v>
      </c>
      <c r="E70" s="109">
        <f t="shared" si="9"/>
        <v>0.0062999999999959755</v>
      </c>
      <c r="F70" s="116">
        <f t="shared" si="10"/>
        <v>21.813649111858926</v>
      </c>
      <c r="G70" s="110">
        <f t="shared" si="11"/>
        <v>288.80999999999995</v>
      </c>
      <c r="H70" s="108">
        <v>65</v>
      </c>
      <c r="I70" s="132">
        <v>813.43</v>
      </c>
      <c r="J70" s="132">
        <v>524.62</v>
      </c>
    </row>
    <row r="71" spans="1:10" ht="18.75" customHeight="1">
      <c r="A71" s="122"/>
      <c r="B71" s="124">
        <v>3</v>
      </c>
      <c r="C71" s="140">
        <v>85.8291</v>
      </c>
      <c r="D71" s="140">
        <v>85.8393</v>
      </c>
      <c r="E71" s="109">
        <f aca="true" t="shared" si="12" ref="E71:E134">D71-C71</f>
        <v>0.010199999999997544</v>
      </c>
      <c r="F71" s="116">
        <f aca="true" t="shared" si="13" ref="F71:F112">((10^6)*E71/G71)</f>
        <v>36.95384392434441</v>
      </c>
      <c r="G71" s="110">
        <f aca="true" t="shared" si="14" ref="G71:G134">I71-J71</f>
        <v>276.02</v>
      </c>
      <c r="H71" s="108">
        <v>66</v>
      </c>
      <c r="I71" s="132">
        <v>831.52</v>
      </c>
      <c r="J71" s="132">
        <v>555.5</v>
      </c>
    </row>
    <row r="72" spans="1:10" ht="18.75" customHeight="1">
      <c r="A72" s="122">
        <v>21171</v>
      </c>
      <c r="B72" s="124">
        <v>4</v>
      </c>
      <c r="C72" s="140">
        <v>85.017</v>
      </c>
      <c r="D72" s="140">
        <v>85.0302</v>
      </c>
      <c r="E72" s="109">
        <f t="shared" si="12"/>
        <v>0.013199999999997658</v>
      </c>
      <c r="F72" s="116">
        <f t="shared" si="13"/>
        <v>46.79523539420612</v>
      </c>
      <c r="G72" s="110">
        <f t="shared" si="14"/>
        <v>282.0799999999999</v>
      </c>
      <c r="H72" s="108">
        <v>67</v>
      </c>
      <c r="I72" s="132">
        <v>837.04</v>
      </c>
      <c r="J72" s="132">
        <v>554.96</v>
      </c>
    </row>
    <row r="73" spans="1:10" ht="18.75" customHeight="1">
      <c r="A73" s="122"/>
      <c r="B73" s="124">
        <v>5</v>
      </c>
      <c r="C73" s="140">
        <v>84.9867</v>
      </c>
      <c r="D73" s="140">
        <v>84.9927</v>
      </c>
      <c r="E73" s="109">
        <f t="shared" si="12"/>
        <v>0.006000000000000227</v>
      </c>
      <c r="F73" s="116">
        <f t="shared" si="13"/>
        <v>17.102300259385537</v>
      </c>
      <c r="G73" s="110">
        <f t="shared" si="14"/>
        <v>350.83</v>
      </c>
      <c r="H73" s="108">
        <v>68</v>
      </c>
      <c r="I73" s="132">
        <v>721.01</v>
      </c>
      <c r="J73" s="132">
        <v>370.18</v>
      </c>
    </row>
    <row r="74" spans="1:10" ht="18.75" customHeight="1">
      <c r="A74" s="122"/>
      <c r="B74" s="124">
        <v>6</v>
      </c>
      <c r="C74" s="140">
        <v>87.376</v>
      </c>
      <c r="D74" s="140">
        <v>87.3847</v>
      </c>
      <c r="E74" s="109">
        <f t="shared" si="12"/>
        <v>0.008699999999990382</v>
      </c>
      <c r="F74" s="116">
        <f t="shared" si="13"/>
        <v>28.33230208092742</v>
      </c>
      <c r="G74" s="110">
        <f t="shared" si="14"/>
        <v>307.06999999999994</v>
      </c>
      <c r="H74" s="108">
        <v>69</v>
      </c>
      <c r="I74" s="132">
        <v>809.54</v>
      </c>
      <c r="J74" s="132">
        <v>502.47</v>
      </c>
    </row>
    <row r="75" spans="1:10" ht="18.75" customHeight="1">
      <c r="A75" s="122">
        <v>21178</v>
      </c>
      <c r="B75" s="124">
        <v>7</v>
      </c>
      <c r="C75" s="140">
        <v>86.4087</v>
      </c>
      <c r="D75" s="140">
        <v>86.4143</v>
      </c>
      <c r="E75" s="109">
        <f t="shared" si="12"/>
        <v>0.00560000000000116</v>
      </c>
      <c r="F75" s="116">
        <f t="shared" si="13"/>
        <v>21.028125117348797</v>
      </c>
      <c r="G75" s="110">
        <f t="shared" si="14"/>
        <v>266.31000000000006</v>
      </c>
      <c r="H75" s="108">
        <v>70</v>
      </c>
      <c r="I75" s="132">
        <v>822.84</v>
      </c>
      <c r="J75" s="132">
        <v>556.53</v>
      </c>
    </row>
    <row r="76" spans="1:10" ht="18.75" customHeight="1">
      <c r="A76" s="122"/>
      <c r="B76" s="124">
        <v>8</v>
      </c>
      <c r="C76" s="140">
        <v>84.7611</v>
      </c>
      <c r="D76" s="140">
        <v>84.7616</v>
      </c>
      <c r="E76" s="109">
        <f t="shared" si="12"/>
        <v>0.0005000000000023874</v>
      </c>
      <c r="F76" s="116">
        <f t="shared" si="13"/>
        <v>1.5963730404597152</v>
      </c>
      <c r="G76" s="110">
        <f t="shared" si="14"/>
        <v>313.21000000000004</v>
      </c>
      <c r="H76" s="108">
        <v>71</v>
      </c>
      <c r="I76" s="132">
        <v>813.97</v>
      </c>
      <c r="J76" s="132">
        <v>500.76</v>
      </c>
    </row>
    <row r="77" spans="1:10" ht="18.75" customHeight="1">
      <c r="A77" s="122"/>
      <c r="B77" s="124">
        <v>9</v>
      </c>
      <c r="C77" s="140">
        <v>87.6001</v>
      </c>
      <c r="D77" s="140">
        <v>87.6073</v>
      </c>
      <c r="E77" s="109">
        <f t="shared" si="12"/>
        <v>0.007199999999997431</v>
      </c>
      <c r="F77" s="116">
        <f t="shared" si="13"/>
        <v>22.611644997165474</v>
      </c>
      <c r="G77" s="110">
        <f t="shared" si="14"/>
        <v>318.42</v>
      </c>
      <c r="H77" s="108">
        <v>72</v>
      </c>
      <c r="I77" s="132">
        <v>704.63</v>
      </c>
      <c r="J77" s="132">
        <v>386.21</v>
      </c>
    </row>
    <row r="78" spans="1:10" ht="18.75" customHeight="1">
      <c r="A78" s="122">
        <v>21193</v>
      </c>
      <c r="B78" s="124">
        <v>19</v>
      </c>
      <c r="C78" s="140">
        <v>88.9555</v>
      </c>
      <c r="D78" s="140">
        <v>88.9672</v>
      </c>
      <c r="E78" s="162">
        <f t="shared" si="12"/>
        <v>0.011700000000004707</v>
      </c>
      <c r="F78" s="163">
        <f t="shared" si="13"/>
        <v>43.93046220855595</v>
      </c>
      <c r="G78" s="164">
        <f t="shared" si="14"/>
        <v>266.33000000000004</v>
      </c>
      <c r="H78" s="165">
        <v>73</v>
      </c>
      <c r="I78" s="132">
        <v>796.94</v>
      </c>
      <c r="J78" s="132">
        <v>530.61</v>
      </c>
    </row>
    <row r="79" spans="1:10" ht="18.75" customHeight="1">
      <c r="A79" s="122"/>
      <c r="B79" s="124">
        <v>20</v>
      </c>
      <c r="C79" s="140">
        <v>84.6326</v>
      </c>
      <c r="D79" s="140">
        <v>84.6506</v>
      </c>
      <c r="E79" s="162">
        <f t="shared" si="12"/>
        <v>0.018000000000000682</v>
      </c>
      <c r="F79" s="163">
        <f t="shared" si="13"/>
        <v>58.19780788257197</v>
      </c>
      <c r="G79" s="164">
        <f t="shared" si="14"/>
        <v>309.28999999999996</v>
      </c>
      <c r="H79" s="165">
        <v>74</v>
      </c>
      <c r="I79" s="132">
        <v>662.64</v>
      </c>
      <c r="J79" s="132">
        <v>353.35</v>
      </c>
    </row>
    <row r="80" spans="1:10" ht="18.75" customHeight="1">
      <c r="A80" s="122"/>
      <c r="B80" s="124">
        <v>21</v>
      </c>
      <c r="C80" s="140">
        <v>86.3391</v>
      </c>
      <c r="D80" s="140">
        <v>86.3496</v>
      </c>
      <c r="E80" s="162">
        <f t="shared" si="12"/>
        <v>0.010499999999993292</v>
      </c>
      <c r="F80" s="163">
        <f t="shared" si="13"/>
        <v>38.75825920044771</v>
      </c>
      <c r="G80" s="164">
        <f t="shared" si="14"/>
        <v>270.9100000000001</v>
      </c>
      <c r="H80" s="165">
        <v>75</v>
      </c>
      <c r="I80" s="132">
        <v>827.2</v>
      </c>
      <c r="J80" s="132">
        <v>556.29</v>
      </c>
    </row>
    <row r="81" spans="1:10" ht="18.75" customHeight="1">
      <c r="A81" s="122">
        <v>21201</v>
      </c>
      <c r="B81" s="124">
        <v>22</v>
      </c>
      <c r="C81" s="140">
        <v>85.099</v>
      </c>
      <c r="D81" s="140">
        <v>85.1147</v>
      </c>
      <c r="E81" s="162">
        <f t="shared" si="12"/>
        <v>0.015699999999995384</v>
      </c>
      <c r="F81" s="163">
        <f t="shared" si="13"/>
        <v>50.919469399654226</v>
      </c>
      <c r="G81" s="164">
        <f t="shared" si="14"/>
        <v>308.3299999999999</v>
      </c>
      <c r="H81" s="165">
        <v>76</v>
      </c>
      <c r="I81" s="132">
        <v>689.18</v>
      </c>
      <c r="J81" s="132">
        <v>380.85</v>
      </c>
    </row>
    <row r="82" spans="1:10" ht="18.75" customHeight="1">
      <c r="A82" s="122"/>
      <c r="B82" s="124">
        <v>23</v>
      </c>
      <c r="C82" s="140">
        <v>87.6733</v>
      </c>
      <c r="D82" s="140">
        <v>87.6892</v>
      </c>
      <c r="E82" s="162">
        <f t="shared" si="12"/>
        <v>0.015900000000002024</v>
      </c>
      <c r="F82" s="163">
        <f t="shared" si="13"/>
        <v>52.06457316874167</v>
      </c>
      <c r="G82" s="164">
        <f t="shared" si="14"/>
        <v>305.3900000000001</v>
      </c>
      <c r="H82" s="165">
        <v>77</v>
      </c>
      <c r="I82" s="132">
        <v>831.57</v>
      </c>
      <c r="J82" s="132">
        <v>526.18</v>
      </c>
    </row>
    <row r="83" spans="1:10" ht="18.75" customHeight="1">
      <c r="A83" s="122"/>
      <c r="B83" s="124">
        <v>24</v>
      </c>
      <c r="C83" s="140">
        <v>88.0505</v>
      </c>
      <c r="D83" s="140">
        <v>88.0643</v>
      </c>
      <c r="E83" s="162">
        <f t="shared" si="12"/>
        <v>0.013800000000003365</v>
      </c>
      <c r="F83" s="163">
        <f t="shared" si="13"/>
        <v>48.441449031182835</v>
      </c>
      <c r="G83" s="164">
        <f t="shared" si="14"/>
        <v>284.88</v>
      </c>
      <c r="H83" s="165">
        <v>78</v>
      </c>
      <c r="I83" s="132">
        <v>826.91</v>
      </c>
      <c r="J83" s="132">
        <v>542.03</v>
      </c>
    </row>
    <row r="84" spans="1:10" ht="18.75" customHeight="1">
      <c r="A84" s="122">
        <v>21213</v>
      </c>
      <c r="B84" s="124">
        <v>25</v>
      </c>
      <c r="C84" s="140">
        <v>87.059</v>
      </c>
      <c r="D84" s="140">
        <v>87.0736</v>
      </c>
      <c r="E84" s="162">
        <f t="shared" si="12"/>
        <v>0.0146000000000015</v>
      </c>
      <c r="F84" s="163">
        <f t="shared" si="13"/>
        <v>50.35871964680429</v>
      </c>
      <c r="G84" s="164">
        <f t="shared" si="14"/>
        <v>289.92</v>
      </c>
      <c r="H84" s="165">
        <v>79</v>
      </c>
      <c r="I84" s="132">
        <v>694.76</v>
      </c>
      <c r="J84" s="132">
        <v>404.84</v>
      </c>
    </row>
    <row r="85" spans="1:10" ht="18.75" customHeight="1">
      <c r="A85" s="122"/>
      <c r="B85" s="124">
        <v>26</v>
      </c>
      <c r="C85" s="140">
        <v>85.8193</v>
      </c>
      <c r="D85" s="140">
        <v>85.8344</v>
      </c>
      <c r="E85" s="162">
        <f t="shared" si="12"/>
        <v>0.015100000000003888</v>
      </c>
      <c r="F85" s="163">
        <f t="shared" si="13"/>
        <v>56.63278700822821</v>
      </c>
      <c r="G85" s="164">
        <f t="shared" si="14"/>
        <v>266.63</v>
      </c>
      <c r="H85" s="165">
        <v>80</v>
      </c>
      <c r="I85" s="132">
        <v>713.98</v>
      </c>
      <c r="J85" s="132">
        <v>447.35</v>
      </c>
    </row>
    <row r="86" spans="1:10" ht="18.75" customHeight="1">
      <c r="A86" s="122"/>
      <c r="B86" s="124">
        <v>27</v>
      </c>
      <c r="C86" s="140">
        <v>86.299</v>
      </c>
      <c r="D86" s="140">
        <v>86.3156</v>
      </c>
      <c r="E86" s="162">
        <f t="shared" si="12"/>
        <v>0.01659999999999684</v>
      </c>
      <c r="F86" s="163">
        <f t="shared" si="13"/>
        <v>61.38599216033149</v>
      </c>
      <c r="G86" s="164">
        <f t="shared" si="14"/>
        <v>270.41999999999996</v>
      </c>
      <c r="H86" s="124">
        <v>81</v>
      </c>
      <c r="I86" s="132">
        <v>778.91</v>
      </c>
      <c r="J86" s="132">
        <v>508.49</v>
      </c>
    </row>
    <row r="87" spans="1:10" ht="18.75" customHeight="1">
      <c r="A87" s="122">
        <v>21225</v>
      </c>
      <c r="B87" s="124">
        <v>7</v>
      </c>
      <c r="C87" s="140">
        <v>86.4536</v>
      </c>
      <c r="D87" s="140">
        <v>86.4563</v>
      </c>
      <c r="E87" s="162">
        <f t="shared" si="12"/>
        <v>0.0027000000000043656</v>
      </c>
      <c r="F87" s="163">
        <f t="shared" si="13"/>
        <v>9.403406122677413</v>
      </c>
      <c r="G87" s="164">
        <f t="shared" si="14"/>
        <v>287.13</v>
      </c>
      <c r="H87" s="165">
        <v>82</v>
      </c>
      <c r="I87" s="132">
        <v>824.62</v>
      </c>
      <c r="J87" s="132">
        <v>537.49</v>
      </c>
    </row>
    <row r="88" spans="1:10" ht="18.75" customHeight="1">
      <c r="A88" s="122"/>
      <c r="B88" s="124">
        <v>8</v>
      </c>
      <c r="C88" s="140">
        <v>84.8075</v>
      </c>
      <c r="D88" s="140">
        <v>84.815</v>
      </c>
      <c r="E88" s="162">
        <f t="shared" si="12"/>
        <v>0.007499999999993179</v>
      </c>
      <c r="F88" s="163">
        <f t="shared" si="13"/>
        <v>23.715415019741275</v>
      </c>
      <c r="G88" s="164">
        <f t="shared" si="14"/>
        <v>316.25</v>
      </c>
      <c r="H88" s="124">
        <v>83</v>
      </c>
      <c r="I88" s="132">
        <v>691.03</v>
      </c>
      <c r="J88" s="132">
        <v>374.78</v>
      </c>
    </row>
    <row r="89" spans="1:10" ht="18.75" customHeight="1">
      <c r="A89" s="122"/>
      <c r="B89" s="124">
        <v>9</v>
      </c>
      <c r="C89" s="140">
        <v>87.6287</v>
      </c>
      <c r="D89" s="140">
        <v>87.6373</v>
      </c>
      <c r="E89" s="162">
        <f t="shared" si="12"/>
        <v>0.008600000000001273</v>
      </c>
      <c r="F89" s="163">
        <f t="shared" si="13"/>
        <v>29.721790219461802</v>
      </c>
      <c r="G89" s="164">
        <f t="shared" si="14"/>
        <v>289.35</v>
      </c>
      <c r="H89" s="165">
        <v>84</v>
      </c>
      <c r="I89" s="132">
        <v>690.22</v>
      </c>
      <c r="J89" s="132">
        <v>400.87</v>
      </c>
    </row>
    <row r="90" spans="1:10" ht="18.75" customHeight="1">
      <c r="A90" s="122">
        <v>21234</v>
      </c>
      <c r="B90" s="124">
        <v>10</v>
      </c>
      <c r="C90" s="140">
        <v>85.0854</v>
      </c>
      <c r="D90" s="140">
        <v>85.091</v>
      </c>
      <c r="E90" s="162">
        <f t="shared" si="12"/>
        <v>0.005599999999986949</v>
      </c>
      <c r="F90" s="163">
        <f t="shared" si="13"/>
        <v>17.895947846053136</v>
      </c>
      <c r="G90" s="164">
        <f t="shared" si="14"/>
        <v>312.9200000000001</v>
      </c>
      <c r="H90" s="124">
        <v>85</v>
      </c>
      <c r="I90" s="132">
        <v>836.08</v>
      </c>
      <c r="J90" s="132">
        <v>523.16</v>
      </c>
    </row>
    <row r="91" spans="1:10" ht="18.75" customHeight="1">
      <c r="A91" s="122"/>
      <c r="B91" s="124">
        <v>11</v>
      </c>
      <c r="C91" s="140">
        <v>86.0875</v>
      </c>
      <c r="D91" s="140">
        <v>86.0926</v>
      </c>
      <c r="E91" s="162">
        <f t="shared" si="12"/>
        <v>0.005099999999998772</v>
      </c>
      <c r="F91" s="163">
        <f t="shared" si="13"/>
        <v>16.908132480186893</v>
      </c>
      <c r="G91" s="164">
        <f t="shared" si="14"/>
        <v>301.63</v>
      </c>
      <c r="H91" s="165">
        <v>86</v>
      </c>
      <c r="I91" s="132">
        <v>816.27</v>
      </c>
      <c r="J91" s="132">
        <v>514.64</v>
      </c>
    </row>
    <row r="92" spans="1:10" ht="18.75" customHeight="1">
      <c r="A92" s="122"/>
      <c r="B92" s="124">
        <v>12</v>
      </c>
      <c r="C92" s="140">
        <v>84.8565</v>
      </c>
      <c r="D92" s="140">
        <v>84.8637</v>
      </c>
      <c r="E92" s="162">
        <f t="shared" si="12"/>
        <v>0.007199999999997431</v>
      </c>
      <c r="F92" s="163">
        <f t="shared" si="13"/>
        <v>24.861019992394706</v>
      </c>
      <c r="G92" s="164">
        <f t="shared" si="14"/>
        <v>289.61</v>
      </c>
      <c r="H92" s="124">
        <v>87</v>
      </c>
      <c r="I92" s="132">
        <v>834.37</v>
      </c>
      <c r="J92" s="132">
        <v>544.76</v>
      </c>
    </row>
    <row r="93" spans="1:10" ht="18.75" customHeight="1">
      <c r="A93" s="122">
        <v>21261</v>
      </c>
      <c r="B93" s="124">
        <v>13</v>
      </c>
      <c r="C93" s="140">
        <v>86.7255</v>
      </c>
      <c r="D93" s="140">
        <v>86.73</v>
      </c>
      <c r="E93" s="162">
        <f t="shared" si="12"/>
        <v>0.004500000000007276</v>
      </c>
      <c r="F93" s="163">
        <f t="shared" si="13"/>
        <v>15.474552957384033</v>
      </c>
      <c r="G93" s="164">
        <f t="shared" si="14"/>
        <v>290.79999999999995</v>
      </c>
      <c r="H93" s="165">
        <v>88</v>
      </c>
      <c r="I93" s="132">
        <v>649.43</v>
      </c>
      <c r="J93" s="132">
        <v>358.63</v>
      </c>
    </row>
    <row r="94" spans="1:10" ht="18.75" customHeight="1">
      <c r="A94" s="122"/>
      <c r="B94" s="124">
        <v>14</v>
      </c>
      <c r="C94" s="140">
        <v>85.9205</v>
      </c>
      <c r="D94" s="140">
        <v>85.9302</v>
      </c>
      <c r="E94" s="162">
        <f t="shared" si="12"/>
        <v>0.009699999999995157</v>
      </c>
      <c r="F94" s="163">
        <f t="shared" si="13"/>
        <v>38.100475273950906</v>
      </c>
      <c r="G94" s="164">
        <f t="shared" si="14"/>
        <v>254.58999999999992</v>
      </c>
      <c r="H94" s="124">
        <v>89</v>
      </c>
      <c r="I94" s="132">
        <v>803.79</v>
      </c>
      <c r="J94" s="132">
        <v>549.2</v>
      </c>
    </row>
    <row r="95" spans="1:10" ht="18.75" customHeight="1">
      <c r="A95" s="122"/>
      <c r="B95" s="124">
        <v>15</v>
      </c>
      <c r="C95" s="140">
        <v>86.9853</v>
      </c>
      <c r="D95" s="140">
        <v>86.99</v>
      </c>
      <c r="E95" s="162">
        <f t="shared" si="12"/>
        <v>0.004699999999999704</v>
      </c>
      <c r="F95" s="163">
        <f t="shared" si="13"/>
        <v>16.089278378747448</v>
      </c>
      <c r="G95" s="164">
        <f t="shared" si="14"/>
        <v>292.12</v>
      </c>
      <c r="H95" s="165">
        <v>90</v>
      </c>
      <c r="I95" s="132">
        <v>686.11</v>
      </c>
      <c r="J95" s="132">
        <v>393.99</v>
      </c>
    </row>
    <row r="96" spans="1:10" ht="18.75" customHeight="1">
      <c r="A96" s="122">
        <v>21274</v>
      </c>
      <c r="B96" s="124">
        <v>16</v>
      </c>
      <c r="C96" s="140">
        <v>86.14</v>
      </c>
      <c r="D96" s="140">
        <v>86.1468</v>
      </c>
      <c r="E96" s="162">
        <f t="shared" si="12"/>
        <v>0.006799999999998363</v>
      </c>
      <c r="F96" s="163">
        <f t="shared" si="13"/>
        <v>25.43862930679123</v>
      </c>
      <c r="G96" s="164">
        <f t="shared" si="14"/>
        <v>267.30999999999995</v>
      </c>
      <c r="H96" s="124">
        <v>91</v>
      </c>
      <c r="I96" s="132">
        <v>743.05</v>
      </c>
      <c r="J96" s="132">
        <v>475.74</v>
      </c>
    </row>
    <row r="97" spans="1:10" ht="18.75" customHeight="1">
      <c r="A97" s="122"/>
      <c r="B97" s="124">
        <v>17</v>
      </c>
      <c r="C97" s="140">
        <v>87.236</v>
      </c>
      <c r="D97" s="140">
        <v>87.2438</v>
      </c>
      <c r="E97" s="162">
        <f t="shared" si="12"/>
        <v>0.007799999999988927</v>
      </c>
      <c r="F97" s="163">
        <f t="shared" si="13"/>
        <v>29.23319091518224</v>
      </c>
      <c r="G97" s="164">
        <f t="shared" si="14"/>
        <v>266.82000000000005</v>
      </c>
      <c r="H97" s="165">
        <v>92</v>
      </c>
      <c r="I97" s="132">
        <v>847.86</v>
      </c>
      <c r="J97" s="132">
        <v>581.04</v>
      </c>
    </row>
    <row r="98" spans="1:10" ht="18.75" customHeight="1">
      <c r="A98" s="166"/>
      <c r="B98" s="167">
        <v>18</v>
      </c>
      <c r="C98" s="168">
        <v>85.1548</v>
      </c>
      <c r="D98" s="168">
        <v>85.1592</v>
      </c>
      <c r="E98" s="169">
        <f t="shared" si="12"/>
        <v>0.004400000000003956</v>
      </c>
      <c r="F98" s="170">
        <f t="shared" si="13"/>
        <v>13.13903487817713</v>
      </c>
      <c r="G98" s="171">
        <f t="shared" si="14"/>
        <v>334.87999999999994</v>
      </c>
      <c r="H98" s="167">
        <v>93</v>
      </c>
      <c r="I98" s="172">
        <v>610.93</v>
      </c>
      <c r="J98" s="172">
        <v>276.05</v>
      </c>
    </row>
    <row r="99" spans="1:10" ht="18.75" customHeight="1">
      <c r="A99" s="173">
        <v>21283</v>
      </c>
      <c r="B99" s="174">
        <v>1</v>
      </c>
      <c r="C99" s="175">
        <v>85.4239</v>
      </c>
      <c r="D99" s="175">
        <v>85.4377</v>
      </c>
      <c r="E99" s="176">
        <f t="shared" si="12"/>
        <v>0.013800000000003365</v>
      </c>
      <c r="F99" s="177">
        <f t="shared" si="13"/>
        <v>44.747081712073175</v>
      </c>
      <c r="G99" s="178">
        <f t="shared" si="14"/>
        <v>308.4</v>
      </c>
      <c r="H99" s="174">
        <v>1</v>
      </c>
      <c r="I99" s="179">
        <v>786.18</v>
      </c>
      <c r="J99" s="179">
        <v>477.78</v>
      </c>
    </row>
    <row r="100" spans="1:10" ht="18.75" customHeight="1">
      <c r="A100" s="122"/>
      <c r="B100" s="124">
        <v>2</v>
      </c>
      <c r="C100" s="140">
        <v>87.4556</v>
      </c>
      <c r="D100" s="140">
        <v>87.4651</v>
      </c>
      <c r="E100" s="162">
        <f t="shared" si="12"/>
        <v>0.009500000000002728</v>
      </c>
      <c r="F100" s="163">
        <f t="shared" si="13"/>
        <v>28.59378762341298</v>
      </c>
      <c r="G100" s="164">
        <f t="shared" si="14"/>
        <v>332.24</v>
      </c>
      <c r="H100" s="124">
        <v>2</v>
      </c>
      <c r="I100" s="132">
        <v>710.62</v>
      </c>
      <c r="J100" s="132">
        <v>378.38</v>
      </c>
    </row>
    <row r="101" spans="1:10" ht="18.75" customHeight="1">
      <c r="A101" s="122"/>
      <c r="B101" s="174">
        <v>3</v>
      </c>
      <c r="C101" s="140">
        <v>85.8618</v>
      </c>
      <c r="D101" s="140">
        <v>85.8727</v>
      </c>
      <c r="E101" s="162">
        <f t="shared" si="12"/>
        <v>0.01089999999999236</v>
      </c>
      <c r="F101" s="163">
        <f t="shared" si="13"/>
        <v>34.724434533266525</v>
      </c>
      <c r="G101" s="164">
        <f t="shared" si="14"/>
        <v>313.9</v>
      </c>
      <c r="H101" s="174">
        <v>3</v>
      </c>
      <c r="I101" s="132">
        <v>700.13</v>
      </c>
      <c r="J101" s="132">
        <v>386.23</v>
      </c>
    </row>
    <row r="102" spans="1:10" ht="18.75" customHeight="1">
      <c r="A102" s="173">
        <v>21304</v>
      </c>
      <c r="B102" s="124">
        <v>4</v>
      </c>
      <c r="C102" s="140">
        <v>85.0213</v>
      </c>
      <c r="D102" s="140">
        <v>85.0383</v>
      </c>
      <c r="E102" s="162">
        <f t="shared" si="12"/>
        <v>0.017000000000010118</v>
      </c>
      <c r="F102" s="163">
        <f t="shared" si="13"/>
        <v>46.868107631258596</v>
      </c>
      <c r="G102" s="164">
        <f t="shared" si="14"/>
        <v>362.71999999999997</v>
      </c>
      <c r="H102" s="124">
        <v>4</v>
      </c>
      <c r="I102" s="132">
        <v>734.18</v>
      </c>
      <c r="J102" s="132">
        <v>371.46</v>
      </c>
    </row>
    <row r="103" spans="1:10" ht="18.75" customHeight="1">
      <c r="A103" s="122"/>
      <c r="B103" s="174">
        <v>5</v>
      </c>
      <c r="C103" s="140">
        <v>85.0138</v>
      </c>
      <c r="D103" s="140">
        <v>85.0216</v>
      </c>
      <c r="E103" s="162">
        <f t="shared" si="12"/>
        <v>0.007800000000003138</v>
      </c>
      <c r="F103" s="163">
        <f t="shared" si="13"/>
        <v>23.939598551357</v>
      </c>
      <c r="G103" s="164">
        <f t="shared" si="14"/>
        <v>325.82</v>
      </c>
      <c r="H103" s="174">
        <v>5</v>
      </c>
      <c r="I103" s="132">
        <v>829.9</v>
      </c>
      <c r="J103" s="132">
        <v>504.08</v>
      </c>
    </row>
    <row r="104" spans="1:10" ht="18.75" customHeight="1">
      <c r="A104" s="122"/>
      <c r="B104" s="124">
        <v>6</v>
      </c>
      <c r="C104" s="140">
        <v>87.3794</v>
      </c>
      <c r="D104" s="140">
        <v>87.393</v>
      </c>
      <c r="E104" s="162">
        <f t="shared" si="12"/>
        <v>0.013599999999996726</v>
      </c>
      <c r="F104" s="163">
        <f t="shared" si="13"/>
        <v>45.48951399804905</v>
      </c>
      <c r="G104" s="164">
        <f t="shared" si="14"/>
        <v>298.97</v>
      </c>
      <c r="H104" s="124">
        <v>6</v>
      </c>
      <c r="I104" s="132">
        <v>620.21</v>
      </c>
      <c r="J104" s="132">
        <v>321.24</v>
      </c>
    </row>
    <row r="105" spans="1:10" ht="18.75" customHeight="1">
      <c r="A105" s="122">
        <v>21316</v>
      </c>
      <c r="B105" s="124">
        <v>19</v>
      </c>
      <c r="C105" s="140">
        <v>88.9676</v>
      </c>
      <c r="D105" s="140">
        <v>88.9801</v>
      </c>
      <c r="E105" s="162">
        <f t="shared" si="12"/>
        <v>0.012499999999988631</v>
      </c>
      <c r="F105" s="163">
        <f t="shared" si="13"/>
        <v>33.872584884666914</v>
      </c>
      <c r="G105" s="164">
        <f t="shared" si="14"/>
        <v>369.03</v>
      </c>
      <c r="H105" s="174">
        <v>7</v>
      </c>
      <c r="I105" s="132">
        <v>727.01</v>
      </c>
      <c r="J105" s="132">
        <v>357.98</v>
      </c>
    </row>
    <row r="106" spans="1:10" ht="18.75" customHeight="1">
      <c r="A106" s="122"/>
      <c r="B106" s="124">
        <v>20</v>
      </c>
      <c r="C106" s="140">
        <v>84.65</v>
      </c>
      <c r="D106" s="140">
        <v>84.66</v>
      </c>
      <c r="E106" s="162">
        <f t="shared" si="12"/>
        <v>0.009999999999990905</v>
      </c>
      <c r="F106" s="163">
        <f t="shared" si="13"/>
        <v>34.63923239457863</v>
      </c>
      <c r="G106" s="164">
        <f t="shared" si="14"/>
        <v>288.69000000000005</v>
      </c>
      <c r="H106" s="124">
        <v>8</v>
      </c>
      <c r="I106" s="132">
        <v>765.84</v>
      </c>
      <c r="J106" s="132">
        <v>477.15</v>
      </c>
    </row>
    <row r="107" spans="1:10" ht="18.75" customHeight="1">
      <c r="A107" s="122"/>
      <c r="B107" s="124">
        <v>21</v>
      </c>
      <c r="C107" s="140">
        <v>86.3514</v>
      </c>
      <c r="D107" s="140">
        <v>86.3627</v>
      </c>
      <c r="E107" s="162">
        <f t="shared" si="12"/>
        <v>0.011300000000005639</v>
      </c>
      <c r="F107" s="163">
        <f t="shared" si="13"/>
        <v>41.09987633667578</v>
      </c>
      <c r="G107" s="164">
        <f t="shared" si="14"/>
        <v>274.94</v>
      </c>
      <c r="H107" s="174">
        <v>9</v>
      </c>
      <c r="I107" s="132">
        <v>611.15</v>
      </c>
      <c r="J107" s="132">
        <v>336.21</v>
      </c>
    </row>
    <row r="108" spans="1:10" ht="18.75" customHeight="1">
      <c r="A108" s="122">
        <v>21325</v>
      </c>
      <c r="B108" s="124">
        <v>22</v>
      </c>
      <c r="C108" s="140">
        <v>85.1304</v>
      </c>
      <c r="D108" s="140">
        <v>85.1436</v>
      </c>
      <c r="E108" s="162">
        <f t="shared" si="12"/>
        <v>0.013200000000011869</v>
      </c>
      <c r="F108" s="163">
        <f t="shared" si="13"/>
        <v>44.7639717851732</v>
      </c>
      <c r="G108" s="164">
        <f t="shared" si="14"/>
        <v>294.87999999999994</v>
      </c>
      <c r="H108" s="124">
        <v>10</v>
      </c>
      <c r="I108" s="132">
        <v>771.79</v>
      </c>
      <c r="J108" s="132">
        <v>476.91</v>
      </c>
    </row>
    <row r="109" spans="1:10" ht="18.75" customHeight="1">
      <c r="A109" s="122"/>
      <c r="B109" s="124">
        <v>23</v>
      </c>
      <c r="C109" s="140">
        <v>87.6945</v>
      </c>
      <c r="D109" s="140">
        <v>87.7129</v>
      </c>
      <c r="E109" s="162">
        <f t="shared" si="12"/>
        <v>0.01839999999999975</v>
      </c>
      <c r="F109" s="163">
        <f t="shared" si="13"/>
        <v>55.27683480037175</v>
      </c>
      <c r="G109" s="164">
        <f t="shared" si="14"/>
        <v>332.87000000000006</v>
      </c>
      <c r="H109" s="174">
        <v>11</v>
      </c>
      <c r="I109" s="132">
        <v>694.21</v>
      </c>
      <c r="J109" s="132">
        <v>361.34</v>
      </c>
    </row>
    <row r="110" spans="1:10" ht="18.75" customHeight="1">
      <c r="A110" s="122"/>
      <c r="B110" s="124">
        <v>24</v>
      </c>
      <c r="C110" s="140">
        <v>88.0675</v>
      </c>
      <c r="D110" s="140">
        <v>88.0865</v>
      </c>
      <c r="E110" s="162">
        <f t="shared" si="12"/>
        <v>0.019000000000005457</v>
      </c>
      <c r="F110" s="163">
        <f t="shared" si="13"/>
        <v>70.67926493566497</v>
      </c>
      <c r="G110" s="164">
        <f t="shared" si="14"/>
        <v>268.82</v>
      </c>
      <c r="H110" s="124">
        <v>12</v>
      </c>
      <c r="I110" s="132">
        <v>641.88</v>
      </c>
      <c r="J110" s="132">
        <v>373.06</v>
      </c>
    </row>
    <row r="111" spans="1:10" ht="23.25">
      <c r="A111" s="122">
        <v>21333</v>
      </c>
      <c r="B111" s="124">
        <v>25</v>
      </c>
      <c r="C111" s="140">
        <v>87.0588</v>
      </c>
      <c r="D111" s="140">
        <v>87.0706</v>
      </c>
      <c r="E111" s="162">
        <f t="shared" si="12"/>
        <v>0.011799999999993815</v>
      </c>
      <c r="F111" s="163">
        <f t="shared" si="13"/>
        <v>42.019799159581986</v>
      </c>
      <c r="G111" s="164">
        <f t="shared" si="14"/>
        <v>280.82000000000005</v>
      </c>
      <c r="H111" s="174">
        <v>13</v>
      </c>
      <c r="I111" s="132">
        <v>801.49</v>
      </c>
      <c r="J111" s="132">
        <v>520.67</v>
      </c>
    </row>
    <row r="112" spans="1:10" ht="23.25">
      <c r="A112" s="122"/>
      <c r="B112" s="124">
        <v>26</v>
      </c>
      <c r="C112" s="140">
        <v>85.8397</v>
      </c>
      <c r="D112" s="140">
        <v>85.8511</v>
      </c>
      <c r="E112" s="162">
        <f t="shared" si="12"/>
        <v>0.011400000000008959</v>
      </c>
      <c r="F112" s="163">
        <f t="shared" si="13"/>
        <v>40.47576779694287</v>
      </c>
      <c r="G112" s="164">
        <f t="shared" si="14"/>
        <v>281.65</v>
      </c>
      <c r="H112" s="124">
        <v>14</v>
      </c>
      <c r="I112" s="132">
        <v>646.03</v>
      </c>
      <c r="J112" s="132">
        <v>364.38</v>
      </c>
    </row>
    <row r="113" spans="1:10" ht="23.25">
      <c r="A113" s="122"/>
      <c r="B113" s="124">
        <v>27</v>
      </c>
      <c r="C113" s="140">
        <v>86.3422</v>
      </c>
      <c r="D113" s="140">
        <v>86.3571</v>
      </c>
      <c r="E113" s="162">
        <f t="shared" si="12"/>
        <v>0.014899999999997249</v>
      </c>
      <c r="F113" s="163">
        <f>((10^6)*E113/G113)</f>
        <v>53.716922633200845</v>
      </c>
      <c r="G113" s="164">
        <f t="shared" si="14"/>
        <v>277.38</v>
      </c>
      <c r="H113" s="174">
        <v>15</v>
      </c>
      <c r="I113" s="132">
        <v>828.84</v>
      </c>
      <c r="J113" s="132">
        <v>551.46</v>
      </c>
    </row>
    <row r="114" spans="1:10" ht="23.25">
      <c r="A114" s="122">
        <v>21346</v>
      </c>
      <c r="B114" s="124">
        <v>1</v>
      </c>
      <c r="C114" s="140">
        <v>85.3928</v>
      </c>
      <c r="D114" s="140">
        <v>85.4002</v>
      </c>
      <c r="E114" s="162">
        <f t="shared" si="12"/>
        <v>0.00740000000000407</v>
      </c>
      <c r="F114" s="163">
        <f aca="true" t="shared" si="15" ref="F114:F177">((10^6)*E114/G114)</f>
        <v>23.479392074131642</v>
      </c>
      <c r="G114" s="164">
        <f t="shared" si="14"/>
        <v>315.17</v>
      </c>
      <c r="H114" s="124">
        <v>16</v>
      </c>
      <c r="I114" s="132">
        <v>815.08</v>
      </c>
      <c r="J114" s="132">
        <v>499.91</v>
      </c>
    </row>
    <row r="115" spans="1:10" ht="23.25">
      <c r="A115" s="122"/>
      <c r="B115" s="124">
        <v>2</v>
      </c>
      <c r="C115" s="140">
        <v>87.4532</v>
      </c>
      <c r="D115" s="140">
        <v>87.4644</v>
      </c>
      <c r="E115" s="162">
        <f t="shared" si="12"/>
        <v>0.01120000000000232</v>
      </c>
      <c r="F115" s="163">
        <f t="shared" si="15"/>
        <v>38.499879687883954</v>
      </c>
      <c r="G115" s="164">
        <f t="shared" si="14"/>
        <v>290.90999999999997</v>
      </c>
      <c r="H115" s="174">
        <v>17</v>
      </c>
      <c r="I115" s="132">
        <v>842.12</v>
      </c>
      <c r="J115" s="132">
        <v>551.21</v>
      </c>
    </row>
    <row r="116" spans="1:10" ht="23.25">
      <c r="A116" s="122"/>
      <c r="B116" s="124">
        <v>3</v>
      </c>
      <c r="C116" s="140">
        <v>85.854</v>
      </c>
      <c r="D116" s="140">
        <v>85.8619</v>
      </c>
      <c r="E116" s="162">
        <f t="shared" si="12"/>
        <v>0.007900000000006457</v>
      </c>
      <c r="F116" s="163">
        <f t="shared" si="15"/>
        <v>25.316455696223223</v>
      </c>
      <c r="G116" s="164">
        <f t="shared" si="14"/>
        <v>312.05</v>
      </c>
      <c r="H116" s="124">
        <v>18</v>
      </c>
      <c r="I116" s="132">
        <v>730.01</v>
      </c>
      <c r="J116" s="132">
        <v>417.96</v>
      </c>
    </row>
    <row r="117" spans="1:10" ht="23.25">
      <c r="A117" s="122">
        <v>21353</v>
      </c>
      <c r="B117" s="124">
        <v>4</v>
      </c>
      <c r="C117" s="140">
        <v>85.0276</v>
      </c>
      <c r="D117" s="140">
        <v>85.0351</v>
      </c>
      <c r="E117" s="162">
        <f t="shared" si="12"/>
        <v>0.007499999999993179</v>
      </c>
      <c r="F117" s="163">
        <f t="shared" si="15"/>
        <v>21.765627720683668</v>
      </c>
      <c r="G117" s="164">
        <f t="shared" si="14"/>
        <v>344.58000000000004</v>
      </c>
      <c r="H117" s="174">
        <v>19</v>
      </c>
      <c r="I117" s="132">
        <v>719.94</v>
      </c>
      <c r="J117" s="132">
        <v>375.36</v>
      </c>
    </row>
    <row r="118" spans="1:10" ht="23.25">
      <c r="A118" s="122"/>
      <c r="B118" s="124">
        <v>5</v>
      </c>
      <c r="C118" s="140">
        <v>85.0417</v>
      </c>
      <c r="D118" s="140">
        <v>85.0503</v>
      </c>
      <c r="E118" s="162">
        <f t="shared" si="12"/>
        <v>0.008599999999987062</v>
      </c>
      <c r="F118" s="163">
        <f t="shared" si="15"/>
        <v>25.373971026427473</v>
      </c>
      <c r="G118" s="164">
        <f t="shared" si="14"/>
        <v>338.93</v>
      </c>
      <c r="H118" s="124">
        <v>20</v>
      </c>
      <c r="I118" s="132">
        <v>717.85</v>
      </c>
      <c r="J118" s="132">
        <v>378.92</v>
      </c>
    </row>
    <row r="119" spans="1:10" ht="23.25">
      <c r="A119" s="122"/>
      <c r="B119" s="124">
        <v>6</v>
      </c>
      <c r="C119" s="140">
        <v>87.3862</v>
      </c>
      <c r="D119" s="140">
        <v>87.3996</v>
      </c>
      <c r="E119" s="162">
        <f t="shared" si="12"/>
        <v>0.013400000000004297</v>
      </c>
      <c r="F119" s="163">
        <f t="shared" si="15"/>
        <v>40.2378235541538</v>
      </c>
      <c r="G119" s="164">
        <f t="shared" si="14"/>
        <v>333.02</v>
      </c>
      <c r="H119" s="174">
        <v>21</v>
      </c>
      <c r="I119" s="132">
        <v>721.76</v>
      </c>
      <c r="J119" s="132">
        <v>388.74</v>
      </c>
    </row>
    <row r="120" spans="1:10" ht="23.25">
      <c r="A120" s="122">
        <v>21365</v>
      </c>
      <c r="B120" s="124">
        <v>7</v>
      </c>
      <c r="C120" s="140">
        <v>86.4166</v>
      </c>
      <c r="D120" s="140">
        <v>86.4308</v>
      </c>
      <c r="E120" s="162">
        <f t="shared" si="12"/>
        <v>0.014200000000002433</v>
      </c>
      <c r="F120" s="163">
        <f t="shared" si="15"/>
        <v>46.83840749415323</v>
      </c>
      <c r="G120" s="164">
        <f t="shared" si="14"/>
        <v>303.16999999999996</v>
      </c>
      <c r="H120" s="124">
        <v>22</v>
      </c>
      <c r="I120" s="132">
        <v>668.14</v>
      </c>
      <c r="J120" s="132">
        <v>364.97</v>
      </c>
    </row>
    <row r="121" spans="1:10" ht="23.25">
      <c r="A121" s="122"/>
      <c r="B121" s="124">
        <v>8</v>
      </c>
      <c r="C121" s="140">
        <v>84.7847</v>
      </c>
      <c r="D121" s="140">
        <v>84.8007</v>
      </c>
      <c r="E121" s="162">
        <f t="shared" si="12"/>
        <v>0.016000000000005343</v>
      </c>
      <c r="F121" s="163">
        <f t="shared" si="15"/>
        <v>50.7002978642669</v>
      </c>
      <c r="G121" s="164">
        <f t="shared" si="14"/>
        <v>315.5799999999999</v>
      </c>
      <c r="H121" s="174">
        <v>23</v>
      </c>
      <c r="I121" s="132">
        <v>838.67</v>
      </c>
      <c r="J121" s="132">
        <v>523.09</v>
      </c>
    </row>
    <row r="122" spans="1:10" ht="23.25">
      <c r="A122" s="122"/>
      <c r="B122" s="124">
        <v>9</v>
      </c>
      <c r="C122" s="140">
        <v>87.6322</v>
      </c>
      <c r="D122" s="140">
        <v>87.6421</v>
      </c>
      <c r="E122" s="162">
        <f t="shared" si="12"/>
        <v>0.009900000000001796</v>
      </c>
      <c r="F122" s="163">
        <f t="shared" si="15"/>
        <v>31.47453424048387</v>
      </c>
      <c r="G122" s="164">
        <f t="shared" si="14"/>
        <v>314.54</v>
      </c>
      <c r="H122" s="124">
        <v>24</v>
      </c>
      <c r="I122" s="132">
        <v>792.45</v>
      </c>
      <c r="J122" s="132">
        <v>477.91</v>
      </c>
    </row>
    <row r="123" spans="1:10" ht="23.25">
      <c r="A123" s="122">
        <v>21395</v>
      </c>
      <c r="B123" s="124">
        <v>31</v>
      </c>
      <c r="C123" s="140">
        <v>84.8997</v>
      </c>
      <c r="D123" s="140">
        <v>84.9103</v>
      </c>
      <c r="E123" s="162">
        <f t="shared" si="12"/>
        <v>0.010600000000010823</v>
      </c>
      <c r="F123" s="163">
        <f>((10^6)*E123/G123)</f>
        <v>34.62581256332546</v>
      </c>
      <c r="G123" s="164">
        <f t="shared" si="14"/>
        <v>306.13</v>
      </c>
      <c r="H123" s="124">
        <v>25</v>
      </c>
      <c r="I123" s="180">
        <v>704.64</v>
      </c>
      <c r="J123" s="132">
        <v>398.51</v>
      </c>
    </row>
    <row r="124" spans="1:10" ht="23.25">
      <c r="A124" s="122"/>
      <c r="B124" s="124">
        <v>32</v>
      </c>
      <c r="C124" s="140">
        <v>85.05</v>
      </c>
      <c r="D124" s="140">
        <v>85.0586</v>
      </c>
      <c r="E124" s="162">
        <f t="shared" si="12"/>
        <v>0.008600000000001273</v>
      </c>
      <c r="F124" s="163">
        <f t="shared" si="15"/>
        <v>32.799389778799664</v>
      </c>
      <c r="G124" s="164">
        <f t="shared" si="14"/>
        <v>262.20000000000005</v>
      </c>
      <c r="H124" s="124">
        <v>26</v>
      </c>
      <c r="I124" s="132">
        <v>827.59</v>
      </c>
      <c r="J124" s="132">
        <v>565.39</v>
      </c>
    </row>
    <row r="125" spans="1:10" ht="23.25">
      <c r="A125" s="122"/>
      <c r="B125" s="124">
        <v>33</v>
      </c>
      <c r="C125" s="140">
        <v>86.0255</v>
      </c>
      <c r="D125" s="140">
        <v>86.0325</v>
      </c>
      <c r="E125" s="162">
        <f t="shared" si="12"/>
        <v>0.007000000000005002</v>
      </c>
      <c r="F125" s="163">
        <f t="shared" si="15"/>
        <v>24.558818370013682</v>
      </c>
      <c r="G125" s="164">
        <f t="shared" si="14"/>
        <v>285.0300000000001</v>
      </c>
      <c r="H125" s="124">
        <v>27</v>
      </c>
      <c r="I125" s="132">
        <v>834.44</v>
      </c>
      <c r="J125" s="132">
        <v>549.41</v>
      </c>
    </row>
    <row r="126" spans="1:10" ht="23.25">
      <c r="A126" s="122">
        <v>21401</v>
      </c>
      <c r="B126" s="124">
        <v>19</v>
      </c>
      <c r="C126" s="140">
        <v>88.973</v>
      </c>
      <c r="D126" s="140">
        <v>88.9914</v>
      </c>
      <c r="E126" s="162">
        <f t="shared" si="12"/>
        <v>0.01839999999999975</v>
      </c>
      <c r="F126" s="163">
        <f t="shared" si="15"/>
        <v>59.67438541869283</v>
      </c>
      <c r="G126" s="164">
        <f t="shared" si="14"/>
        <v>308.34000000000003</v>
      </c>
      <c r="H126" s="124">
        <v>28</v>
      </c>
      <c r="I126" s="132">
        <v>728.86</v>
      </c>
      <c r="J126" s="132">
        <v>420.52</v>
      </c>
    </row>
    <row r="127" spans="1:10" ht="23.25">
      <c r="A127" s="122"/>
      <c r="B127" s="124">
        <v>20</v>
      </c>
      <c r="C127" s="140">
        <v>84.6485</v>
      </c>
      <c r="D127" s="140">
        <v>84.6688</v>
      </c>
      <c r="E127" s="162">
        <f t="shared" si="12"/>
        <v>0.02030000000000598</v>
      </c>
      <c r="F127" s="163">
        <f t="shared" si="15"/>
        <v>76.04705177195619</v>
      </c>
      <c r="G127" s="164">
        <f t="shared" si="14"/>
        <v>266.93999999999994</v>
      </c>
      <c r="H127" s="124">
        <v>29</v>
      </c>
      <c r="I127" s="132">
        <v>825.56</v>
      </c>
      <c r="J127" s="132">
        <v>558.62</v>
      </c>
    </row>
    <row r="128" spans="1:10" ht="23.25">
      <c r="A128" s="122"/>
      <c r="B128" s="124">
        <v>21</v>
      </c>
      <c r="C128" s="140">
        <v>86.3744</v>
      </c>
      <c r="D128" s="140">
        <v>86.393</v>
      </c>
      <c r="E128" s="162">
        <f t="shared" si="12"/>
        <v>0.01860000000000639</v>
      </c>
      <c r="F128" s="163">
        <f t="shared" si="15"/>
        <v>71.69011370208666</v>
      </c>
      <c r="G128" s="164">
        <f t="shared" si="14"/>
        <v>259.45000000000005</v>
      </c>
      <c r="H128" s="124">
        <v>30</v>
      </c>
      <c r="I128" s="132">
        <v>840.49</v>
      </c>
      <c r="J128" s="132">
        <v>581.04</v>
      </c>
    </row>
    <row r="129" spans="1:10" ht="23.25">
      <c r="A129" s="122">
        <v>21411</v>
      </c>
      <c r="B129" s="124">
        <v>22</v>
      </c>
      <c r="C129" s="140">
        <v>85.1483</v>
      </c>
      <c r="D129" s="140">
        <v>85.1972</v>
      </c>
      <c r="E129" s="162">
        <f t="shared" si="12"/>
        <v>0.04889999999998906</v>
      </c>
      <c r="F129" s="163">
        <f t="shared" si="15"/>
        <v>168.24359194904204</v>
      </c>
      <c r="G129" s="164">
        <f t="shared" si="14"/>
        <v>290.65</v>
      </c>
      <c r="H129" s="124">
        <v>31</v>
      </c>
      <c r="I129" s="132">
        <v>831.65</v>
      </c>
      <c r="J129" s="132">
        <v>541</v>
      </c>
    </row>
    <row r="130" spans="1:10" ht="23.25">
      <c r="A130" s="122"/>
      <c r="B130" s="124">
        <v>23</v>
      </c>
      <c r="C130" s="140">
        <v>87.69</v>
      </c>
      <c r="D130" s="140">
        <v>87.74</v>
      </c>
      <c r="E130" s="162">
        <f t="shared" si="12"/>
        <v>0.04999999999999716</v>
      </c>
      <c r="F130" s="163">
        <f t="shared" si="15"/>
        <v>155.87492595940128</v>
      </c>
      <c r="G130" s="164">
        <f t="shared" si="14"/>
        <v>320.77000000000004</v>
      </c>
      <c r="H130" s="124">
        <v>32</v>
      </c>
      <c r="I130" s="132">
        <v>685.48</v>
      </c>
      <c r="J130" s="132">
        <v>364.71</v>
      </c>
    </row>
    <row r="131" spans="1:10" ht="23.25">
      <c r="A131" s="122"/>
      <c r="B131" s="124">
        <v>24</v>
      </c>
      <c r="C131" s="140">
        <v>88.0786</v>
      </c>
      <c r="D131" s="140">
        <v>88.1237</v>
      </c>
      <c r="E131" s="162">
        <f t="shared" si="12"/>
        <v>0.045100000000005025</v>
      </c>
      <c r="F131" s="163">
        <f t="shared" si="15"/>
        <v>143.34297428727402</v>
      </c>
      <c r="G131" s="164">
        <f t="shared" si="14"/>
        <v>314.63</v>
      </c>
      <c r="H131" s="124">
        <v>33</v>
      </c>
      <c r="I131" s="132">
        <v>652.15</v>
      </c>
      <c r="J131" s="132">
        <v>337.52</v>
      </c>
    </row>
    <row r="132" spans="1:10" ht="23.25">
      <c r="A132" s="122">
        <v>21421</v>
      </c>
      <c r="B132" s="124">
        <v>25</v>
      </c>
      <c r="C132" s="140">
        <v>87.0836</v>
      </c>
      <c r="D132" s="140">
        <v>87.1052</v>
      </c>
      <c r="E132" s="162">
        <f t="shared" si="12"/>
        <v>0.021599999999992292</v>
      </c>
      <c r="F132" s="163">
        <f t="shared" si="15"/>
        <v>71.48767168622304</v>
      </c>
      <c r="G132" s="164">
        <f t="shared" si="14"/>
        <v>302.15</v>
      </c>
      <c r="H132" s="124">
        <v>34</v>
      </c>
      <c r="I132" s="132">
        <v>668.15</v>
      </c>
      <c r="J132" s="132">
        <v>366</v>
      </c>
    </row>
    <row r="133" spans="1:10" ht="23.25">
      <c r="A133" s="122"/>
      <c r="B133" s="124">
        <v>26</v>
      </c>
      <c r="C133" s="140">
        <v>85.807</v>
      </c>
      <c r="D133" s="140">
        <v>85.8261</v>
      </c>
      <c r="E133" s="162">
        <f t="shared" si="12"/>
        <v>0.019099999999994566</v>
      </c>
      <c r="F133" s="163">
        <f t="shared" si="15"/>
        <v>65.64701838802048</v>
      </c>
      <c r="G133" s="164">
        <f>I133-J133</f>
        <v>290.95000000000005</v>
      </c>
      <c r="H133" s="124">
        <v>35</v>
      </c>
      <c r="I133" s="132">
        <v>650.45</v>
      </c>
      <c r="J133" s="132">
        <v>359.5</v>
      </c>
    </row>
    <row r="134" spans="1:10" ht="23.25">
      <c r="A134" s="122"/>
      <c r="B134" s="124">
        <v>27</v>
      </c>
      <c r="C134" s="140">
        <v>86.3454</v>
      </c>
      <c r="D134" s="140">
        <v>86.357</v>
      </c>
      <c r="E134" s="162">
        <f t="shared" si="12"/>
        <v>0.011600000000001387</v>
      </c>
      <c r="F134" s="163">
        <f t="shared" si="15"/>
        <v>36.042754163563835</v>
      </c>
      <c r="G134" s="164">
        <f t="shared" si="14"/>
        <v>321.84000000000003</v>
      </c>
      <c r="H134" s="124">
        <v>36</v>
      </c>
      <c r="I134" s="132">
        <v>756.6</v>
      </c>
      <c r="J134" s="132">
        <v>434.76</v>
      </c>
    </row>
    <row r="135" spans="1:10" ht="23.25">
      <c r="A135" s="122">
        <v>21436</v>
      </c>
      <c r="B135" s="124">
        <v>19</v>
      </c>
      <c r="C135" s="140">
        <v>88.9541</v>
      </c>
      <c r="D135" s="140">
        <v>88.9631</v>
      </c>
      <c r="E135" s="162">
        <f aca="true" t="shared" si="16" ref="E135:E198">D135-C135</f>
        <v>0.009000000000000341</v>
      </c>
      <c r="F135" s="163">
        <f t="shared" si="15"/>
        <v>30.244984373425883</v>
      </c>
      <c r="G135" s="164">
        <f aca="true" t="shared" si="17" ref="G135:G198">I135-J135</f>
        <v>297.57000000000005</v>
      </c>
      <c r="H135" s="124">
        <v>37</v>
      </c>
      <c r="I135" s="132">
        <v>806.44</v>
      </c>
      <c r="J135" s="132">
        <v>508.87</v>
      </c>
    </row>
    <row r="136" spans="1:10" ht="23.25">
      <c r="A136" s="122"/>
      <c r="B136" s="124">
        <v>20</v>
      </c>
      <c r="C136" s="140">
        <v>84.6576</v>
      </c>
      <c r="D136" s="140">
        <v>84.6717</v>
      </c>
      <c r="E136" s="162">
        <f t="shared" si="16"/>
        <v>0.014099999999999113</v>
      </c>
      <c r="F136" s="163">
        <f t="shared" si="15"/>
        <v>54.7679161002102</v>
      </c>
      <c r="G136" s="164">
        <f t="shared" si="17"/>
        <v>257.44999999999993</v>
      </c>
      <c r="H136" s="124">
        <v>38</v>
      </c>
      <c r="I136" s="132">
        <v>793.79</v>
      </c>
      <c r="J136" s="132">
        <v>536.34</v>
      </c>
    </row>
    <row r="137" spans="1:10" ht="23.25">
      <c r="A137" s="122"/>
      <c r="B137" s="124">
        <v>21</v>
      </c>
      <c r="C137" s="140">
        <v>86.3474</v>
      </c>
      <c r="D137" s="140">
        <v>86.3608</v>
      </c>
      <c r="E137" s="162">
        <f t="shared" si="16"/>
        <v>0.013400000000004297</v>
      </c>
      <c r="F137" s="163">
        <f t="shared" si="15"/>
        <v>39.01132492941366</v>
      </c>
      <c r="G137" s="164">
        <f t="shared" si="17"/>
        <v>343.48999999999995</v>
      </c>
      <c r="H137" s="124">
        <v>39</v>
      </c>
      <c r="I137" s="132">
        <v>643.79</v>
      </c>
      <c r="J137" s="132">
        <v>300.3</v>
      </c>
    </row>
    <row r="138" spans="1:10" ht="23.25">
      <c r="A138" s="122">
        <v>21443</v>
      </c>
      <c r="B138" s="124">
        <v>22</v>
      </c>
      <c r="C138" s="140">
        <v>85.1516</v>
      </c>
      <c r="D138" s="140">
        <v>85.164</v>
      </c>
      <c r="E138" s="162">
        <f t="shared" si="16"/>
        <v>0.012399999999999523</v>
      </c>
      <c r="F138" s="163">
        <f t="shared" si="15"/>
        <v>41.68067226890596</v>
      </c>
      <c r="G138" s="164">
        <f t="shared" si="17"/>
        <v>297.5</v>
      </c>
      <c r="H138" s="124">
        <v>40</v>
      </c>
      <c r="I138" s="132">
        <v>663.52</v>
      </c>
      <c r="J138" s="132">
        <v>366.02</v>
      </c>
    </row>
    <row r="139" spans="1:10" ht="23.25">
      <c r="A139" s="122"/>
      <c r="B139" s="124">
        <v>23</v>
      </c>
      <c r="C139" s="140">
        <v>87.643</v>
      </c>
      <c r="D139" s="140">
        <v>87.6534</v>
      </c>
      <c r="E139" s="162">
        <f t="shared" si="16"/>
        <v>0.010400000000004184</v>
      </c>
      <c r="F139" s="163">
        <f t="shared" si="15"/>
        <v>35.817605730831325</v>
      </c>
      <c r="G139" s="164">
        <f t="shared" si="17"/>
        <v>290.36</v>
      </c>
      <c r="H139" s="124">
        <v>41</v>
      </c>
      <c r="I139" s="132">
        <v>685.74</v>
      </c>
      <c r="J139" s="132">
        <v>395.38</v>
      </c>
    </row>
    <row r="140" spans="1:10" ht="23.25">
      <c r="A140" s="122"/>
      <c r="B140" s="124">
        <v>24</v>
      </c>
      <c r="C140" s="140">
        <v>88.0295</v>
      </c>
      <c r="D140" s="140">
        <v>88.0399</v>
      </c>
      <c r="E140" s="162">
        <f t="shared" si="16"/>
        <v>0.010400000000004184</v>
      </c>
      <c r="F140" s="163">
        <f t="shared" si="15"/>
        <v>34.63434128148456</v>
      </c>
      <c r="G140" s="164">
        <f t="shared" si="17"/>
        <v>300.28000000000003</v>
      </c>
      <c r="H140" s="124">
        <v>42</v>
      </c>
      <c r="I140" s="132">
        <v>694.33</v>
      </c>
      <c r="J140" s="132">
        <v>394.05</v>
      </c>
    </row>
    <row r="141" spans="1:10" ht="23.25">
      <c r="A141" s="122">
        <v>21458</v>
      </c>
      <c r="B141" s="124">
        <v>25</v>
      </c>
      <c r="C141" s="140">
        <v>87.0389</v>
      </c>
      <c r="D141" s="140">
        <v>87.0623</v>
      </c>
      <c r="E141" s="162">
        <f t="shared" si="16"/>
        <v>0.023399999999995202</v>
      </c>
      <c r="F141" s="163">
        <f t="shared" si="15"/>
        <v>79.83350960388661</v>
      </c>
      <c r="G141" s="164">
        <f t="shared" si="17"/>
        <v>293.10999999999996</v>
      </c>
      <c r="H141" s="124">
        <v>43</v>
      </c>
      <c r="I141" s="132">
        <v>793.81</v>
      </c>
      <c r="J141" s="132">
        <v>500.7</v>
      </c>
    </row>
    <row r="142" spans="1:10" ht="23.25">
      <c r="A142" s="122"/>
      <c r="B142" s="124">
        <v>26</v>
      </c>
      <c r="C142" s="140">
        <v>85.804</v>
      </c>
      <c r="D142" s="140">
        <v>85.8347</v>
      </c>
      <c r="E142" s="162">
        <f t="shared" si="16"/>
        <v>0.030699999999995953</v>
      </c>
      <c r="F142" s="163">
        <f t="shared" si="15"/>
        <v>97.45412989650166</v>
      </c>
      <c r="G142" s="164">
        <f t="shared" si="17"/>
        <v>315.02000000000004</v>
      </c>
      <c r="H142" s="124">
        <v>44</v>
      </c>
      <c r="I142" s="132">
        <v>746.09</v>
      </c>
      <c r="J142" s="132">
        <v>431.07</v>
      </c>
    </row>
    <row r="143" spans="1:10" ht="23.25">
      <c r="A143" s="122"/>
      <c r="B143" s="124">
        <v>27</v>
      </c>
      <c r="C143" s="140">
        <v>86.319</v>
      </c>
      <c r="D143" s="140">
        <v>86.3449</v>
      </c>
      <c r="E143" s="162">
        <f t="shared" si="16"/>
        <v>0.02589999999999293</v>
      </c>
      <c r="F143" s="163">
        <f t="shared" si="15"/>
        <v>89.2180502927762</v>
      </c>
      <c r="G143" s="164">
        <f t="shared" si="17"/>
        <v>290.29999999999995</v>
      </c>
      <c r="H143" s="124">
        <v>45</v>
      </c>
      <c r="I143" s="132">
        <v>803.3</v>
      </c>
      <c r="J143" s="132">
        <v>513</v>
      </c>
    </row>
    <row r="144" spans="1:10" ht="23.25">
      <c r="A144" s="122">
        <v>21467</v>
      </c>
      <c r="B144" s="124">
        <v>1</v>
      </c>
      <c r="C144" s="140">
        <v>85.4037</v>
      </c>
      <c r="D144" s="140">
        <v>85.4073</v>
      </c>
      <c r="E144" s="162">
        <f t="shared" si="16"/>
        <v>0.0036000000000058208</v>
      </c>
      <c r="F144" s="163">
        <f t="shared" si="15"/>
        <v>11.237708756066244</v>
      </c>
      <c r="G144" s="164">
        <f t="shared" si="17"/>
        <v>320.34999999999997</v>
      </c>
      <c r="H144" s="124">
        <v>46</v>
      </c>
      <c r="I144" s="132">
        <v>817.92</v>
      </c>
      <c r="J144" s="132">
        <v>497.57</v>
      </c>
    </row>
    <row r="145" spans="1:10" ht="23.25">
      <c r="A145" s="122"/>
      <c r="B145" s="124">
        <v>2</v>
      </c>
      <c r="C145" s="140">
        <v>87.475</v>
      </c>
      <c r="D145" s="140">
        <v>87.4794</v>
      </c>
      <c r="E145" s="162">
        <f t="shared" si="16"/>
        <v>0.004400000000003956</v>
      </c>
      <c r="F145" s="163">
        <f t="shared" si="15"/>
        <v>14.315460697566229</v>
      </c>
      <c r="G145" s="164">
        <f t="shared" si="17"/>
        <v>307.36</v>
      </c>
      <c r="H145" s="124">
        <v>47</v>
      </c>
      <c r="I145" s="132">
        <v>851.66</v>
      </c>
      <c r="J145" s="132">
        <v>544.3</v>
      </c>
    </row>
    <row r="146" spans="1:10" ht="23.25">
      <c r="A146" s="122"/>
      <c r="B146" s="124">
        <v>3</v>
      </c>
      <c r="C146" s="140">
        <v>85.865</v>
      </c>
      <c r="D146" s="140">
        <v>85.871</v>
      </c>
      <c r="E146" s="162">
        <f t="shared" si="16"/>
        <v>0.006000000000000227</v>
      </c>
      <c r="F146" s="163">
        <f t="shared" si="15"/>
        <v>19.512195121951958</v>
      </c>
      <c r="G146" s="164">
        <f t="shared" si="17"/>
        <v>307.5</v>
      </c>
      <c r="H146" s="124">
        <v>48</v>
      </c>
      <c r="I146" s="132">
        <v>841.92</v>
      </c>
      <c r="J146" s="132">
        <v>534.42</v>
      </c>
    </row>
    <row r="147" spans="1:10" ht="23.25">
      <c r="A147" s="122">
        <v>21474</v>
      </c>
      <c r="B147" s="124">
        <v>4</v>
      </c>
      <c r="C147" s="140">
        <v>85.0225</v>
      </c>
      <c r="D147" s="140">
        <v>85.0253</v>
      </c>
      <c r="E147" s="162">
        <f t="shared" si="16"/>
        <v>0.0028000000000076852</v>
      </c>
      <c r="F147" s="163">
        <f t="shared" si="15"/>
        <v>9.692941461583706</v>
      </c>
      <c r="G147" s="164">
        <f t="shared" si="17"/>
        <v>288.87</v>
      </c>
      <c r="H147" s="124">
        <v>49</v>
      </c>
      <c r="I147" s="132">
        <v>848.65</v>
      </c>
      <c r="J147" s="132">
        <v>559.78</v>
      </c>
    </row>
    <row r="148" spans="1:10" ht="23.25">
      <c r="A148" s="122"/>
      <c r="B148" s="124">
        <v>5</v>
      </c>
      <c r="C148" s="140">
        <v>85.0408</v>
      </c>
      <c r="D148" s="140">
        <v>85.045</v>
      </c>
      <c r="E148" s="162">
        <f t="shared" si="16"/>
        <v>0.004199999999997317</v>
      </c>
      <c r="F148" s="163">
        <f t="shared" si="15"/>
        <v>14.130946773424798</v>
      </c>
      <c r="G148" s="164">
        <f t="shared" si="17"/>
        <v>297.2199999999999</v>
      </c>
      <c r="H148" s="124">
        <v>50</v>
      </c>
      <c r="I148" s="132">
        <v>827.41</v>
      </c>
      <c r="J148" s="132">
        <v>530.19</v>
      </c>
    </row>
    <row r="149" spans="1:10" ht="23.25">
      <c r="A149" s="122"/>
      <c r="B149" s="124">
        <v>6</v>
      </c>
      <c r="C149" s="140">
        <v>87.4055</v>
      </c>
      <c r="D149" s="140">
        <v>87.4101</v>
      </c>
      <c r="E149" s="162">
        <f t="shared" si="16"/>
        <v>0.004599999999996385</v>
      </c>
      <c r="F149" s="163">
        <f t="shared" si="15"/>
        <v>13.637711236277452</v>
      </c>
      <c r="G149" s="164">
        <f t="shared" si="17"/>
        <v>337.3</v>
      </c>
      <c r="H149" s="124">
        <v>51</v>
      </c>
      <c r="I149" s="132">
        <v>703.25</v>
      </c>
      <c r="J149" s="132">
        <v>365.95</v>
      </c>
    </row>
    <row r="150" spans="1:10" ht="23.25">
      <c r="A150" s="122">
        <v>21487</v>
      </c>
      <c r="B150" s="124">
        <v>7</v>
      </c>
      <c r="C150" s="140">
        <v>86.4636</v>
      </c>
      <c r="D150" s="140">
        <v>86.4685</v>
      </c>
      <c r="E150" s="162">
        <f t="shared" si="16"/>
        <v>0.004900000000006344</v>
      </c>
      <c r="F150" s="163">
        <f t="shared" si="15"/>
        <v>15.452538631366586</v>
      </c>
      <c r="G150" s="164">
        <f t="shared" si="17"/>
        <v>317.09999999999997</v>
      </c>
      <c r="H150" s="124">
        <v>52</v>
      </c>
      <c r="I150" s="132">
        <v>681.79</v>
      </c>
      <c r="J150" s="132">
        <v>364.69</v>
      </c>
    </row>
    <row r="151" spans="1:10" ht="23.25">
      <c r="A151" s="122"/>
      <c r="B151" s="124">
        <v>8</v>
      </c>
      <c r="C151" s="140">
        <v>84.809</v>
      </c>
      <c r="D151" s="140">
        <v>84.8111</v>
      </c>
      <c r="E151" s="162">
        <f t="shared" si="16"/>
        <v>0.0020999999999986585</v>
      </c>
      <c r="F151" s="163">
        <f t="shared" si="15"/>
        <v>6.8544570290781035</v>
      </c>
      <c r="G151" s="164">
        <f t="shared" si="17"/>
        <v>306.37</v>
      </c>
      <c r="H151" s="124">
        <v>53</v>
      </c>
      <c r="I151" s="132">
        <v>874.08</v>
      </c>
      <c r="J151" s="132">
        <v>567.71</v>
      </c>
    </row>
    <row r="152" spans="1:10" ht="23.25">
      <c r="A152" s="122"/>
      <c r="B152" s="124">
        <v>9</v>
      </c>
      <c r="C152" s="140">
        <v>87.6326</v>
      </c>
      <c r="D152" s="140">
        <v>87.6377</v>
      </c>
      <c r="E152" s="162">
        <f t="shared" si="16"/>
        <v>0.005099999999998772</v>
      </c>
      <c r="F152" s="163">
        <f t="shared" si="15"/>
        <v>16.4797880246834</v>
      </c>
      <c r="G152" s="164">
        <f t="shared" si="17"/>
        <v>309.47</v>
      </c>
      <c r="H152" s="124">
        <v>54</v>
      </c>
      <c r="I152" s="132">
        <v>860.69</v>
      </c>
      <c r="J152" s="132">
        <v>551.22</v>
      </c>
    </row>
    <row r="153" spans="1:10" ht="23.25">
      <c r="A153" s="122">
        <v>21499</v>
      </c>
      <c r="B153" s="124">
        <v>10</v>
      </c>
      <c r="C153" s="140">
        <v>85.0778</v>
      </c>
      <c r="D153" s="140">
        <v>85.0873</v>
      </c>
      <c r="E153" s="162">
        <f t="shared" si="16"/>
        <v>0.009500000000002728</v>
      </c>
      <c r="F153" s="163">
        <f t="shared" si="15"/>
        <v>31.225348409159643</v>
      </c>
      <c r="G153" s="164">
        <f t="shared" si="17"/>
        <v>304.23999999999995</v>
      </c>
      <c r="H153" s="124">
        <v>55</v>
      </c>
      <c r="I153" s="132">
        <v>662.93</v>
      </c>
      <c r="J153" s="132">
        <v>358.69</v>
      </c>
    </row>
    <row r="154" spans="1:10" ht="23.25">
      <c r="A154" s="122"/>
      <c r="B154" s="124">
        <v>11</v>
      </c>
      <c r="C154" s="140">
        <v>86.0503</v>
      </c>
      <c r="D154" s="140">
        <v>86.0555</v>
      </c>
      <c r="E154" s="162">
        <f t="shared" si="16"/>
        <v>0.005200000000002092</v>
      </c>
      <c r="F154" s="163">
        <f t="shared" si="15"/>
        <v>18.36741902441486</v>
      </c>
      <c r="G154" s="164">
        <f t="shared" si="17"/>
        <v>283.11</v>
      </c>
      <c r="H154" s="124">
        <v>56</v>
      </c>
      <c r="I154" s="132">
        <v>838.03</v>
      </c>
      <c r="J154" s="132">
        <v>554.92</v>
      </c>
    </row>
    <row r="155" spans="1:10" ht="23.25">
      <c r="A155" s="122"/>
      <c r="B155" s="124">
        <v>12</v>
      </c>
      <c r="C155" s="140">
        <v>84.8061</v>
      </c>
      <c r="D155" s="140">
        <v>84.8127</v>
      </c>
      <c r="E155" s="162">
        <f t="shared" si="16"/>
        <v>0.0066000000000059345</v>
      </c>
      <c r="F155" s="163">
        <f t="shared" si="15"/>
        <v>21.57497303130311</v>
      </c>
      <c r="G155" s="164">
        <f t="shared" si="17"/>
        <v>305.91</v>
      </c>
      <c r="H155" s="124">
        <v>57</v>
      </c>
      <c r="I155" s="132">
        <v>677.6</v>
      </c>
      <c r="J155" s="132">
        <v>371.69</v>
      </c>
    </row>
    <row r="156" spans="1:10" ht="23.25">
      <c r="A156" s="122">
        <v>21516</v>
      </c>
      <c r="B156" s="124">
        <v>13</v>
      </c>
      <c r="C156" s="140">
        <v>86.6725</v>
      </c>
      <c r="D156" s="140">
        <v>86.6743</v>
      </c>
      <c r="E156" s="162">
        <f t="shared" si="16"/>
        <v>0.0018000000000029104</v>
      </c>
      <c r="F156" s="163">
        <f t="shared" si="15"/>
        <v>5.6447566482780696</v>
      </c>
      <c r="G156" s="164">
        <f t="shared" si="17"/>
        <v>318.87999999999994</v>
      </c>
      <c r="H156" s="124">
        <v>58</v>
      </c>
      <c r="I156" s="132">
        <v>660.56</v>
      </c>
      <c r="J156" s="132">
        <v>341.68</v>
      </c>
    </row>
    <row r="157" spans="1:10" ht="23.25">
      <c r="A157" s="122"/>
      <c r="B157" s="124">
        <v>14</v>
      </c>
      <c r="C157" s="140">
        <v>85.9056</v>
      </c>
      <c r="D157" s="140">
        <v>85.911</v>
      </c>
      <c r="E157" s="162">
        <f t="shared" si="16"/>
        <v>0.00539999999999452</v>
      </c>
      <c r="F157" s="163">
        <f t="shared" si="15"/>
        <v>15.679897790279975</v>
      </c>
      <c r="G157" s="164">
        <f t="shared" si="17"/>
        <v>344.39</v>
      </c>
      <c r="H157" s="124">
        <v>59</v>
      </c>
      <c r="I157" s="132">
        <v>617.41</v>
      </c>
      <c r="J157" s="132">
        <v>273.02</v>
      </c>
    </row>
    <row r="158" spans="1:10" ht="23.25">
      <c r="A158" s="122"/>
      <c r="B158" s="124">
        <v>15</v>
      </c>
      <c r="C158" s="140">
        <v>86.9702</v>
      </c>
      <c r="D158" s="140">
        <v>86.98</v>
      </c>
      <c r="E158" s="162">
        <f t="shared" si="16"/>
        <v>0.009799999999998477</v>
      </c>
      <c r="F158" s="163">
        <f t="shared" si="15"/>
        <v>29.0671807800637</v>
      </c>
      <c r="G158" s="164">
        <f t="shared" si="17"/>
        <v>337.15</v>
      </c>
      <c r="H158" s="124">
        <v>60</v>
      </c>
      <c r="I158" s="132">
        <v>682.3</v>
      </c>
      <c r="J158" s="132">
        <v>345.15</v>
      </c>
    </row>
    <row r="159" spans="1:10" ht="23.25">
      <c r="A159" s="122">
        <v>21528</v>
      </c>
      <c r="B159" s="124">
        <v>13</v>
      </c>
      <c r="C159" s="140">
        <v>86.7241</v>
      </c>
      <c r="D159" s="140">
        <v>86.7261</v>
      </c>
      <c r="E159" s="162">
        <f t="shared" si="16"/>
        <v>0.001999999999995339</v>
      </c>
      <c r="F159" s="163">
        <f t="shared" si="15"/>
        <v>5.978894502392571</v>
      </c>
      <c r="G159" s="164">
        <f t="shared" si="17"/>
        <v>334.51</v>
      </c>
      <c r="H159" s="124">
        <v>61</v>
      </c>
      <c r="I159" s="132">
        <v>795.62</v>
      </c>
      <c r="J159" s="132">
        <v>461.11</v>
      </c>
    </row>
    <row r="160" spans="1:10" ht="23.25">
      <c r="A160" s="122"/>
      <c r="B160" s="124">
        <v>14</v>
      </c>
      <c r="C160" s="140">
        <v>85.9335</v>
      </c>
      <c r="D160" s="140">
        <v>85.9375</v>
      </c>
      <c r="E160" s="162">
        <f t="shared" si="16"/>
        <v>0.0040000000000048885</v>
      </c>
      <c r="F160" s="163">
        <f t="shared" si="15"/>
        <v>14.080045056161385</v>
      </c>
      <c r="G160" s="164">
        <f t="shared" si="17"/>
        <v>284.09000000000003</v>
      </c>
      <c r="H160" s="124">
        <v>62</v>
      </c>
      <c r="I160" s="132">
        <v>836.57</v>
      </c>
      <c r="J160" s="132">
        <v>552.48</v>
      </c>
    </row>
    <row r="161" spans="1:10" ht="23.25">
      <c r="A161" s="122"/>
      <c r="B161" s="124">
        <v>15</v>
      </c>
      <c r="C161" s="140">
        <v>86.9974</v>
      </c>
      <c r="D161" s="140">
        <v>86.9989</v>
      </c>
      <c r="E161" s="162">
        <f t="shared" si="16"/>
        <v>0.0015000000000071623</v>
      </c>
      <c r="F161" s="163">
        <f t="shared" si="15"/>
        <v>4.84042724840157</v>
      </c>
      <c r="G161" s="164">
        <f t="shared" si="17"/>
        <v>309.89</v>
      </c>
      <c r="H161" s="124">
        <v>63</v>
      </c>
      <c r="I161" s="132">
        <v>748.87</v>
      </c>
      <c r="J161" s="132">
        <v>438.98</v>
      </c>
    </row>
    <row r="162" spans="1:10" ht="23.25">
      <c r="A162" s="122">
        <v>21542</v>
      </c>
      <c r="B162" s="124">
        <v>16</v>
      </c>
      <c r="C162" s="140">
        <v>86.1655</v>
      </c>
      <c r="D162" s="140">
        <v>86.1711</v>
      </c>
      <c r="E162" s="162">
        <f t="shared" si="16"/>
        <v>0.00560000000000116</v>
      </c>
      <c r="F162" s="163">
        <f t="shared" si="15"/>
        <v>19.862382067110595</v>
      </c>
      <c r="G162" s="164">
        <f t="shared" si="17"/>
        <v>281.93999999999994</v>
      </c>
      <c r="H162" s="124">
        <v>64</v>
      </c>
      <c r="I162" s="132">
        <v>857.14</v>
      </c>
      <c r="J162" s="181">
        <v>575.2</v>
      </c>
    </row>
    <row r="163" spans="1:10" ht="23.25">
      <c r="A163" s="122"/>
      <c r="B163" s="124">
        <v>17</v>
      </c>
      <c r="C163" s="140">
        <v>87.2179</v>
      </c>
      <c r="D163" s="140">
        <v>87.2216</v>
      </c>
      <c r="E163" s="162">
        <f t="shared" si="16"/>
        <v>0.0036999999999949296</v>
      </c>
      <c r="F163" s="163">
        <f t="shared" si="15"/>
        <v>12.041918896032447</v>
      </c>
      <c r="G163" s="164">
        <f t="shared" si="17"/>
        <v>307.26</v>
      </c>
      <c r="H163" s="124">
        <v>65</v>
      </c>
      <c r="I163" s="132">
        <v>662.23</v>
      </c>
      <c r="J163" s="181">
        <v>354.97</v>
      </c>
    </row>
    <row r="164" spans="1:10" ht="23.25">
      <c r="A164" s="182"/>
      <c r="B164" s="183">
        <v>18</v>
      </c>
      <c r="C164" s="184">
        <v>85.1355</v>
      </c>
      <c r="D164" s="184">
        <v>85.138</v>
      </c>
      <c r="E164" s="185">
        <f t="shared" si="16"/>
        <v>0.002500000000011937</v>
      </c>
      <c r="F164" s="186">
        <f t="shared" si="15"/>
        <v>7.828891742122371</v>
      </c>
      <c r="G164" s="187">
        <f t="shared" si="17"/>
        <v>319.33000000000004</v>
      </c>
      <c r="H164" s="183">
        <v>66</v>
      </c>
      <c r="I164" s="188">
        <v>724.2</v>
      </c>
      <c r="J164" s="189">
        <v>404.87</v>
      </c>
    </row>
    <row r="165" spans="1:10" ht="23.25">
      <c r="A165" s="173">
        <v>21709</v>
      </c>
      <c r="B165" s="174">
        <v>1</v>
      </c>
      <c r="C165" s="175">
        <v>85.3767</v>
      </c>
      <c r="D165" s="175">
        <v>85.4739</v>
      </c>
      <c r="E165" s="176">
        <f t="shared" si="16"/>
        <v>0.09720000000000084</v>
      </c>
      <c r="F165" s="177">
        <f t="shared" si="15"/>
        <v>304.73085243126576</v>
      </c>
      <c r="G165" s="178">
        <f t="shared" si="17"/>
        <v>318.97</v>
      </c>
      <c r="H165" s="174">
        <v>1</v>
      </c>
      <c r="I165" s="179">
        <v>843.47</v>
      </c>
      <c r="J165" s="179">
        <v>524.5</v>
      </c>
    </row>
    <row r="166" spans="1:10" ht="23.25">
      <c r="A166" s="122"/>
      <c r="B166" s="124">
        <v>2</v>
      </c>
      <c r="C166" s="140">
        <v>87.4445</v>
      </c>
      <c r="D166" s="140">
        <v>87.4976</v>
      </c>
      <c r="E166" s="162">
        <f t="shared" si="16"/>
        <v>0.05310000000000059</v>
      </c>
      <c r="F166" s="163">
        <f t="shared" si="15"/>
        <v>170.00160076837074</v>
      </c>
      <c r="G166" s="164">
        <f t="shared" si="17"/>
        <v>312.34999999999997</v>
      </c>
      <c r="H166" s="124">
        <v>2</v>
      </c>
      <c r="I166" s="132">
        <v>728.9</v>
      </c>
      <c r="J166" s="132">
        <v>416.55</v>
      </c>
    </row>
    <row r="167" spans="1:10" ht="23.25">
      <c r="A167" s="122"/>
      <c r="B167" s="174">
        <v>3</v>
      </c>
      <c r="C167" s="140">
        <v>85.8439</v>
      </c>
      <c r="D167" s="140">
        <v>85.9068</v>
      </c>
      <c r="E167" s="162">
        <f t="shared" si="16"/>
        <v>0.06289999999999907</v>
      </c>
      <c r="F167" s="163">
        <f t="shared" si="15"/>
        <v>165.77934742501466</v>
      </c>
      <c r="G167" s="164">
        <f t="shared" si="17"/>
        <v>379.42</v>
      </c>
      <c r="H167" s="174">
        <v>3</v>
      </c>
      <c r="I167" s="132">
        <v>748.63</v>
      </c>
      <c r="J167" s="132">
        <v>369.21</v>
      </c>
    </row>
    <row r="168" spans="1:10" ht="23.25">
      <c r="A168" s="122">
        <v>21717</v>
      </c>
      <c r="B168" s="124">
        <v>4</v>
      </c>
      <c r="C168" s="140">
        <v>84.9947</v>
      </c>
      <c r="D168" s="140">
        <v>85.0199</v>
      </c>
      <c r="E168" s="162">
        <f t="shared" si="16"/>
        <v>0.025200000000012324</v>
      </c>
      <c r="F168" s="163">
        <f t="shared" si="15"/>
        <v>73.0180806676296</v>
      </c>
      <c r="G168" s="164">
        <f t="shared" si="17"/>
        <v>345.11999999999995</v>
      </c>
      <c r="H168" s="124">
        <v>4</v>
      </c>
      <c r="I168" s="132">
        <v>715.43</v>
      </c>
      <c r="J168" s="132">
        <v>370.31</v>
      </c>
    </row>
    <row r="169" spans="1:10" ht="23.25">
      <c r="A169" s="122"/>
      <c r="B169" s="174">
        <v>5</v>
      </c>
      <c r="C169" s="140">
        <v>84.9959</v>
      </c>
      <c r="D169" s="140">
        <v>85.0177</v>
      </c>
      <c r="E169" s="162">
        <f t="shared" si="16"/>
        <v>0.02179999999999893</v>
      </c>
      <c r="F169" s="163">
        <f t="shared" si="15"/>
        <v>74.04639788050315</v>
      </c>
      <c r="G169" s="164">
        <f t="shared" si="17"/>
        <v>294.40999999999997</v>
      </c>
      <c r="H169" s="174">
        <v>5</v>
      </c>
      <c r="I169" s="132">
        <v>741.81</v>
      </c>
      <c r="J169" s="132">
        <v>447.4</v>
      </c>
    </row>
    <row r="170" spans="1:10" ht="23.25">
      <c r="A170" s="122"/>
      <c r="B170" s="124">
        <v>6</v>
      </c>
      <c r="C170" s="140">
        <v>87.3544</v>
      </c>
      <c r="D170" s="140">
        <v>87.3808</v>
      </c>
      <c r="E170" s="162">
        <f t="shared" si="16"/>
        <v>0.026399999999995316</v>
      </c>
      <c r="F170" s="163">
        <f t="shared" si="15"/>
        <v>87.71346933349497</v>
      </c>
      <c r="G170" s="164">
        <f t="shared" si="17"/>
        <v>300.97999999999996</v>
      </c>
      <c r="H170" s="124">
        <v>6</v>
      </c>
      <c r="I170" s="132">
        <v>721.04</v>
      </c>
      <c r="J170" s="132">
        <v>420.06</v>
      </c>
    </row>
    <row r="171" spans="1:10" ht="23.25">
      <c r="A171" s="122">
        <v>21728</v>
      </c>
      <c r="B171" s="174">
        <v>7</v>
      </c>
      <c r="C171" s="140">
        <v>86.4099</v>
      </c>
      <c r="D171" s="140">
        <v>86.4345</v>
      </c>
      <c r="E171" s="162">
        <f t="shared" si="16"/>
        <v>0.024600000000006617</v>
      </c>
      <c r="F171" s="163">
        <f t="shared" si="15"/>
        <v>83.13057583132813</v>
      </c>
      <c r="G171" s="164">
        <f t="shared" si="17"/>
        <v>295.91999999999996</v>
      </c>
      <c r="H171" s="174">
        <v>7</v>
      </c>
      <c r="I171" s="132">
        <v>798.89</v>
      </c>
      <c r="J171" s="132">
        <v>502.97</v>
      </c>
    </row>
    <row r="172" spans="1:10" ht="23.25">
      <c r="A172" s="122"/>
      <c r="B172" s="124">
        <v>8</v>
      </c>
      <c r="C172" s="140">
        <v>84.7731</v>
      </c>
      <c r="D172" s="140">
        <v>84.7941</v>
      </c>
      <c r="E172" s="162">
        <f t="shared" si="16"/>
        <v>0.021000000000000796</v>
      </c>
      <c r="F172" s="163">
        <f t="shared" si="15"/>
        <v>77.33667231347425</v>
      </c>
      <c r="G172" s="164">
        <f t="shared" si="17"/>
        <v>271.53999999999996</v>
      </c>
      <c r="H172" s="124">
        <v>8</v>
      </c>
      <c r="I172" s="132">
        <v>816.5</v>
      </c>
      <c r="J172" s="132">
        <v>544.96</v>
      </c>
    </row>
    <row r="173" spans="1:10" ht="23.25">
      <c r="A173" s="122"/>
      <c r="B173" s="174">
        <v>9</v>
      </c>
      <c r="C173" s="140">
        <v>87.6232</v>
      </c>
      <c r="D173" s="140">
        <v>87.6441</v>
      </c>
      <c r="E173" s="162">
        <f t="shared" si="16"/>
        <v>0.020899999999997476</v>
      </c>
      <c r="F173" s="163">
        <f t="shared" si="15"/>
        <v>64.13797336278608</v>
      </c>
      <c r="G173" s="164">
        <f t="shared" si="17"/>
        <v>325.86</v>
      </c>
      <c r="H173" s="174">
        <v>9</v>
      </c>
      <c r="I173" s="132">
        <v>834.85</v>
      </c>
      <c r="J173" s="132">
        <v>508.99</v>
      </c>
    </row>
    <row r="174" spans="1:10" ht="23.25">
      <c r="A174" s="122">
        <v>21738</v>
      </c>
      <c r="B174" s="124">
        <v>1</v>
      </c>
      <c r="C174" s="140">
        <v>85.408</v>
      </c>
      <c r="D174" s="140">
        <v>85.4487</v>
      </c>
      <c r="E174" s="162">
        <f t="shared" si="16"/>
        <v>0.04070000000000107</v>
      </c>
      <c r="F174" s="163">
        <f t="shared" si="15"/>
        <v>109.0772652962803</v>
      </c>
      <c r="G174" s="164">
        <f t="shared" si="17"/>
        <v>373.13</v>
      </c>
      <c r="H174" s="124">
        <v>10</v>
      </c>
      <c r="I174" s="132">
        <v>735.73</v>
      </c>
      <c r="J174" s="132">
        <v>362.6</v>
      </c>
    </row>
    <row r="175" spans="1:10" ht="23.25">
      <c r="A175" s="122"/>
      <c r="B175" s="124">
        <v>2</v>
      </c>
      <c r="C175" s="140">
        <v>87.4696</v>
      </c>
      <c r="D175" s="140">
        <v>87.5105</v>
      </c>
      <c r="E175" s="162">
        <f t="shared" si="16"/>
        <v>0.0408999999999935</v>
      </c>
      <c r="F175" s="163">
        <f t="shared" si="15"/>
        <v>111.3500857586058</v>
      </c>
      <c r="G175" s="164">
        <f t="shared" si="17"/>
        <v>367.31</v>
      </c>
      <c r="H175" s="174">
        <v>11</v>
      </c>
      <c r="I175" s="132">
        <v>734.73</v>
      </c>
      <c r="J175" s="132">
        <v>367.42</v>
      </c>
    </row>
    <row r="176" spans="1:10" ht="23.25">
      <c r="A176" s="122"/>
      <c r="B176" s="124">
        <v>3</v>
      </c>
      <c r="C176" s="140">
        <v>85.8646</v>
      </c>
      <c r="D176" s="140">
        <v>85.9014</v>
      </c>
      <c r="E176" s="162">
        <f t="shared" si="16"/>
        <v>0.0367999999999995</v>
      </c>
      <c r="F176" s="163">
        <f t="shared" si="15"/>
        <v>113.89310142056729</v>
      </c>
      <c r="G176" s="164">
        <f t="shared" si="17"/>
        <v>323.11</v>
      </c>
      <c r="H176" s="124">
        <v>12</v>
      </c>
      <c r="I176" s="132">
        <v>718.09</v>
      </c>
      <c r="J176" s="132">
        <v>394.98</v>
      </c>
    </row>
    <row r="177" spans="1:10" ht="23.25">
      <c r="A177" s="122">
        <v>21745</v>
      </c>
      <c r="B177" s="124">
        <v>4</v>
      </c>
      <c r="C177" s="140">
        <v>85.0062</v>
      </c>
      <c r="D177" s="140">
        <v>85.0394</v>
      </c>
      <c r="E177" s="162">
        <f t="shared" si="16"/>
        <v>0.03319999999999368</v>
      </c>
      <c r="F177" s="163">
        <f t="shared" si="15"/>
        <v>105.51406324485515</v>
      </c>
      <c r="G177" s="164">
        <f t="shared" si="17"/>
        <v>314.65000000000003</v>
      </c>
      <c r="H177" s="174">
        <v>13</v>
      </c>
      <c r="I177" s="132">
        <v>798.72</v>
      </c>
      <c r="J177" s="132">
        <v>484.07</v>
      </c>
    </row>
    <row r="178" spans="1:10" ht="23.25">
      <c r="A178" s="122"/>
      <c r="B178" s="124">
        <v>5</v>
      </c>
      <c r="C178" s="140">
        <v>85.0254</v>
      </c>
      <c r="D178" s="140">
        <v>85.0598</v>
      </c>
      <c r="E178" s="162">
        <f t="shared" si="16"/>
        <v>0.03439999999999088</v>
      </c>
      <c r="F178" s="163">
        <f aca="true" t="shared" si="18" ref="F178:F241">((10^6)*E178/G178)</f>
        <v>112.01563008788958</v>
      </c>
      <c r="G178" s="164">
        <f t="shared" si="17"/>
        <v>307.09999999999997</v>
      </c>
      <c r="H178" s="124">
        <v>14</v>
      </c>
      <c r="I178" s="132">
        <v>779.15</v>
      </c>
      <c r="J178" s="132">
        <v>472.05</v>
      </c>
    </row>
    <row r="179" spans="1:10" ht="23.25">
      <c r="A179" s="122"/>
      <c r="B179" s="124">
        <v>6</v>
      </c>
      <c r="C179" s="140">
        <v>87.3922</v>
      </c>
      <c r="D179" s="140">
        <v>87.4283</v>
      </c>
      <c r="E179" s="162">
        <f t="shared" si="16"/>
        <v>0.03609999999999047</v>
      </c>
      <c r="F179" s="163">
        <f t="shared" si="18"/>
        <v>133.03851114792883</v>
      </c>
      <c r="G179" s="164">
        <f t="shared" si="17"/>
        <v>271.3499999999999</v>
      </c>
      <c r="H179" s="174">
        <v>15</v>
      </c>
      <c r="I179" s="132">
        <v>839.18</v>
      </c>
      <c r="J179" s="132">
        <v>567.83</v>
      </c>
    </row>
    <row r="180" spans="1:10" ht="23.25">
      <c r="A180" s="122">
        <v>21758</v>
      </c>
      <c r="B180" s="124">
        <v>7</v>
      </c>
      <c r="C180" s="140">
        <v>86.433</v>
      </c>
      <c r="D180" s="140">
        <v>86.5715</v>
      </c>
      <c r="E180" s="162">
        <f t="shared" si="16"/>
        <v>0.1384999999999934</v>
      </c>
      <c r="F180" s="163">
        <f t="shared" si="18"/>
        <v>438.6659487536611</v>
      </c>
      <c r="G180" s="164">
        <f t="shared" si="17"/>
        <v>315.72999999999996</v>
      </c>
      <c r="H180" s="124">
        <v>16</v>
      </c>
      <c r="I180" s="132">
        <v>770.89</v>
      </c>
      <c r="J180" s="132">
        <v>455.16</v>
      </c>
    </row>
    <row r="181" spans="1:10" ht="23.25">
      <c r="A181" s="122"/>
      <c r="B181" s="124">
        <v>8</v>
      </c>
      <c r="C181" s="140">
        <v>84.785</v>
      </c>
      <c r="D181" s="140">
        <v>84.8883</v>
      </c>
      <c r="E181" s="162">
        <f t="shared" si="16"/>
        <v>0.10330000000000439</v>
      </c>
      <c r="F181" s="163">
        <f t="shared" si="18"/>
        <v>302.35621249818354</v>
      </c>
      <c r="G181" s="164">
        <f t="shared" si="17"/>
        <v>341.65</v>
      </c>
      <c r="H181" s="174">
        <v>17</v>
      </c>
      <c r="I181" s="132">
        <v>690.51</v>
      </c>
      <c r="J181" s="132">
        <v>348.86</v>
      </c>
    </row>
    <row r="182" spans="1:10" ht="23.25">
      <c r="A182" s="122"/>
      <c r="B182" s="124">
        <v>9</v>
      </c>
      <c r="C182" s="140">
        <v>87.605</v>
      </c>
      <c r="D182" s="140">
        <v>87.686</v>
      </c>
      <c r="E182" s="162">
        <f t="shared" si="16"/>
        <v>0.08100000000000307</v>
      </c>
      <c r="F182" s="163">
        <f t="shared" si="18"/>
        <v>265.54765105072636</v>
      </c>
      <c r="G182" s="164">
        <f t="shared" si="17"/>
        <v>305.03000000000003</v>
      </c>
      <c r="H182" s="124">
        <v>18</v>
      </c>
      <c r="I182" s="132">
        <v>778.94</v>
      </c>
      <c r="J182" s="132">
        <v>473.91</v>
      </c>
    </row>
    <row r="183" spans="1:10" ht="23.25">
      <c r="A183" s="122">
        <v>21764</v>
      </c>
      <c r="B183" s="124">
        <v>19</v>
      </c>
      <c r="C183" s="140">
        <v>88.9681</v>
      </c>
      <c r="D183" s="140">
        <v>89.0285</v>
      </c>
      <c r="E183" s="162">
        <f t="shared" si="16"/>
        <v>0.06039999999998713</v>
      </c>
      <c r="F183" s="163">
        <f t="shared" si="18"/>
        <v>181.09315503848867</v>
      </c>
      <c r="G183" s="164">
        <f t="shared" si="17"/>
        <v>333.53000000000003</v>
      </c>
      <c r="H183" s="174">
        <v>19</v>
      </c>
      <c r="I183" s="132">
        <v>680.73</v>
      </c>
      <c r="J183" s="132">
        <v>347.2</v>
      </c>
    </row>
    <row r="184" spans="1:10" ht="23.25">
      <c r="A184" s="122"/>
      <c r="B184" s="124">
        <v>20</v>
      </c>
      <c r="C184" s="140">
        <v>84.6587</v>
      </c>
      <c r="D184" s="140">
        <v>84.701</v>
      </c>
      <c r="E184" s="162">
        <f t="shared" si="16"/>
        <v>0.04229999999999734</v>
      </c>
      <c r="F184" s="163">
        <f t="shared" si="18"/>
        <v>143.49197733979216</v>
      </c>
      <c r="G184" s="164">
        <f t="shared" si="17"/>
        <v>294.79</v>
      </c>
      <c r="H184" s="124">
        <v>20</v>
      </c>
      <c r="I184" s="132">
        <v>693.2</v>
      </c>
      <c r="J184" s="132">
        <v>398.41</v>
      </c>
    </row>
    <row r="185" spans="1:10" ht="23.25">
      <c r="A185" s="122"/>
      <c r="B185" s="124">
        <v>21</v>
      </c>
      <c r="C185" s="140">
        <v>86.3626</v>
      </c>
      <c r="D185" s="140">
        <v>86.4006</v>
      </c>
      <c r="E185" s="162">
        <f t="shared" si="16"/>
        <v>0.0379999999999967</v>
      </c>
      <c r="F185" s="163">
        <f t="shared" si="18"/>
        <v>136.20559876696908</v>
      </c>
      <c r="G185" s="164">
        <f t="shared" si="17"/>
        <v>278.99</v>
      </c>
      <c r="H185" s="174">
        <v>21</v>
      </c>
      <c r="I185" s="132">
        <v>781.88</v>
      </c>
      <c r="J185" s="132">
        <v>502.89</v>
      </c>
    </row>
    <row r="186" spans="1:10" ht="23.25">
      <c r="A186" s="122">
        <v>21780</v>
      </c>
      <c r="B186" s="124">
        <v>22</v>
      </c>
      <c r="C186" s="140">
        <v>85.129</v>
      </c>
      <c r="D186" s="140">
        <v>85.1715</v>
      </c>
      <c r="E186" s="162">
        <f t="shared" si="16"/>
        <v>0.04249999999998977</v>
      </c>
      <c r="F186" s="163">
        <f t="shared" si="18"/>
        <v>141.47802929424023</v>
      </c>
      <c r="G186" s="164">
        <f t="shared" si="17"/>
        <v>300.40000000000003</v>
      </c>
      <c r="H186" s="124">
        <v>22</v>
      </c>
      <c r="I186" s="132">
        <v>671.19</v>
      </c>
      <c r="J186" s="132">
        <v>370.79</v>
      </c>
    </row>
    <row r="187" spans="1:10" ht="23.25">
      <c r="A187" s="122"/>
      <c r="B187" s="124">
        <v>23</v>
      </c>
      <c r="C187" s="140">
        <v>87.6482</v>
      </c>
      <c r="D187" s="140">
        <v>87.6998</v>
      </c>
      <c r="E187" s="162">
        <f t="shared" si="16"/>
        <v>0.05159999999999343</v>
      </c>
      <c r="F187" s="163">
        <f t="shared" si="18"/>
        <v>151.51515151513223</v>
      </c>
      <c r="G187" s="164">
        <f t="shared" si="17"/>
        <v>340.56</v>
      </c>
      <c r="H187" s="174">
        <v>23</v>
      </c>
      <c r="I187" s="132">
        <v>715.4</v>
      </c>
      <c r="J187" s="132">
        <v>374.84</v>
      </c>
    </row>
    <row r="188" spans="1:10" ht="23.25">
      <c r="A188" s="122"/>
      <c r="B188" s="124">
        <v>24</v>
      </c>
      <c r="C188" s="140">
        <v>88.0614</v>
      </c>
      <c r="D188" s="140">
        <v>88.1082</v>
      </c>
      <c r="E188" s="162">
        <f t="shared" si="16"/>
        <v>0.046799999999990405</v>
      </c>
      <c r="F188" s="163">
        <f t="shared" si="18"/>
        <v>168.63649466701645</v>
      </c>
      <c r="G188" s="164">
        <f t="shared" si="17"/>
        <v>277.52</v>
      </c>
      <c r="H188" s="124">
        <v>24</v>
      </c>
      <c r="I188" s="132">
        <v>824.63</v>
      </c>
      <c r="J188" s="132">
        <v>547.11</v>
      </c>
    </row>
    <row r="189" spans="1:10" ht="23.25">
      <c r="A189" s="122">
        <v>21793</v>
      </c>
      <c r="B189" s="124">
        <v>25</v>
      </c>
      <c r="C189" s="140">
        <v>87.0575</v>
      </c>
      <c r="D189" s="140">
        <v>87.1081</v>
      </c>
      <c r="E189" s="162">
        <f t="shared" si="16"/>
        <v>0.050599999999988654</v>
      </c>
      <c r="F189" s="163">
        <f t="shared" si="18"/>
        <v>168.80733944950344</v>
      </c>
      <c r="G189" s="164">
        <f t="shared" si="17"/>
        <v>299.75</v>
      </c>
      <c r="H189" s="174">
        <v>25</v>
      </c>
      <c r="I189" s="132">
        <v>839.54</v>
      </c>
      <c r="J189" s="132">
        <v>539.79</v>
      </c>
    </row>
    <row r="190" spans="1:10" ht="23.25">
      <c r="A190" s="122"/>
      <c r="B190" s="124">
        <v>26</v>
      </c>
      <c r="C190" s="140">
        <v>85.8249</v>
      </c>
      <c r="D190" s="140">
        <v>85.8747</v>
      </c>
      <c r="E190" s="162">
        <f t="shared" si="16"/>
        <v>0.04980000000000473</v>
      </c>
      <c r="F190" s="163">
        <f t="shared" si="18"/>
        <v>163.93442622952372</v>
      </c>
      <c r="G190" s="164">
        <f t="shared" si="17"/>
        <v>303.7800000000001</v>
      </c>
      <c r="H190" s="124">
        <v>26</v>
      </c>
      <c r="I190" s="132">
        <v>841.32</v>
      </c>
      <c r="J190" s="132">
        <v>537.54</v>
      </c>
    </row>
    <row r="191" spans="1:10" ht="23.25">
      <c r="A191" s="122"/>
      <c r="B191" s="124">
        <v>27</v>
      </c>
      <c r="C191" s="140">
        <v>86.2929</v>
      </c>
      <c r="D191" s="140">
        <v>86.3451</v>
      </c>
      <c r="E191" s="162">
        <f t="shared" si="16"/>
        <v>0.052199999999999136</v>
      </c>
      <c r="F191" s="163">
        <f t="shared" si="18"/>
        <v>165.90916314400766</v>
      </c>
      <c r="G191" s="164">
        <f t="shared" si="17"/>
        <v>314.63</v>
      </c>
      <c r="H191" s="174">
        <v>27</v>
      </c>
      <c r="I191" s="132">
        <v>689.53</v>
      </c>
      <c r="J191" s="132">
        <v>374.9</v>
      </c>
    </row>
    <row r="192" spans="1:10" ht="23.25">
      <c r="A192" s="122">
        <v>21806</v>
      </c>
      <c r="B192" s="124">
        <v>10</v>
      </c>
      <c r="C192" s="140">
        <v>85.097</v>
      </c>
      <c r="D192" s="140">
        <v>85.2185</v>
      </c>
      <c r="E192" s="162">
        <f t="shared" si="16"/>
        <v>0.12150000000001171</v>
      </c>
      <c r="F192" s="163">
        <f t="shared" si="18"/>
        <v>324.7881525836342</v>
      </c>
      <c r="G192" s="164">
        <f t="shared" si="17"/>
        <v>374.09</v>
      </c>
      <c r="H192" s="124">
        <v>28</v>
      </c>
      <c r="I192" s="132">
        <v>724.16</v>
      </c>
      <c r="J192" s="132">
        <v>350.07</v>
      </c>
    </row>
    <row r="193" spans="1:10" ht="23.25">
      <c r="A193" s="122"/>
      <c r="B193" s="124">
        <v>11</v>
      </c>
      <c r="C193" s="140">
        <v>86.113</v>
      </c>
      <c r="D193" s="140">
        <v>86.2257</v>
      </c>
      <c r="E193" s="162">
        <f t="shared" si="16"/>
        <v>0.1127000000000038</v>
      </c>
      <c r="F193" s="163">
        <f t="shared" si="18"/>
        <v>376.9482908555883</v>
      </c>
      <c r="G193" s="164">
        <f t="shared" si="17"/>
        <v>298.98</v>
      </c>
      <c r="H193" s="174">
        <v>29</v>
      </c>
      <c r="I193" s="132">
        <v>840.26</v>
      </c>
      <c r="J193" s="132">
        <v>541.28</v>
      </c>
    </row>
    <row r="194" spans="1:10" ht="23.25">
      <c r="A194" s="122"/>
      <c r="B194" s="124">
        <v>12</v>
      </c>
      <c r="C194" s="140">
        <v>84.8571</v>
      </c>
      <c r="D194" s="140">
        <v>84.9518</v>
      </c>
      <c r="E194" s="162">
        <f t="shared" si="16"/>
        <v>0.09470000000000312</v>
      </c>
      <c r="F194" s="163">
        <f t="shared" si="18"/>
        <v>289.36352247380785</v>
      </c>
      <c r="G194" s="164">
        <f t="shared" si="17"/>
        <v>327.27000000000004</v>
      </c>
      <c r="H194" s="124">
        <v>30</v>
      </c>
      <c r="I194" s="132">
        <v>828.47</v>
      </c>
      <c r="J194" s="132">
        <v>501.2</v>
      </c>
    </row>
    <row r="195" spans="1:10" ht="23.25">
      <c r="A195" s="122">
        <v>21808</v>
      </c>
      <c r="B195" s="124">
        <v>13</v>
      </c>
      <c r="C195" s="140">
        <v>86.7271</v>
      </c>
      <c r="D195" s="140">
        <v>86.8898</v>
      </c>
      <c r="E195" s="162">
        <f t="shared" si="16"/>
        <v>0.16270000000000095</v>
      </c>
      <c r="F195" s="163">
        <f t="shared" si="18"/>
        <v>508.6282355883486</v>
      </c>
      <c r="G195" s="164">
        <f t="shared" si="17"/>
        <v>319.88</v>
      </c>
      <c r="H195" s="174">
        <v>31</v>
      </c>
      <c r="I195" s="132">
        <v>862.08</v>
      </c>
      <c r="J195" s="132">
        <v>542.2</v>
      </c>
    </row>
    <row r="196" spans="1:10" ht="23.25">
      <c r="A196" s="122"/>
      <c r="B196" s="124">
        <v>14</v>
      </c>
      <c r="C196" s="140">
        <v>85.9352</v>
      </c>
      <c r="D196" s="140">
        <v>86.1064</v>
      </c>
      <c r="E196" s="162">
        <f t="shared" si="16"/>
        <v>0.1711999999999989</v>
      </c>
      <c r="F196" s="163">
        <f t="shared" si="18"/>
        <v>512.5595042064576</v>
      </c>
      <c r="G196" s="164">
        <f t="shared" si="17"/>
        <v>334.01</v>
      </c>
      <c r="H196" s="124">
        <v>32</v>
      </c>
      <c r="I196" s="132">
        <v>872.65</v>
      </c>
      <c r="J196" s="132">
        <v>538.64</v>
      </c>
    </row>
    <row r="197" spans="1:10" ht="23.25">
      <c r="A197" s="122"/>
      <c r="B197" s="124">
        <v>15</v>
      </c>
      <c r="C197" s="140">
        <v>86.999</v>
      </c>
      <c r="D197" s="140">
        <v>87.1774</v>
      </c>
      <c r="E197" s="162">
        <f t="shared" si="16"/>
        <v>0.17840000000001055</v>
      </c>
      <c r="F197" s="163">
        <f t="shared" si="18"/>
        <v>579.3148238350723</v>
      </c>
      <c r="G197" s="164">
        <f t="shared" si="17"/>
        <v>307.95000000000005</v>
      </c>
      <c r="H197" s="174">
        <v>33</v>
      </c>
      <c r="I197" s="132">
        <v>855.2</v>
      </c>
      <c r="J197" s="132">
        <v>547.25</v>
      </c>
    </row>
    <row r="198" spans="1:10" ht="23.25">
      <c r="A198" s="122">
        <v>21821</v>
      </c>
      <c r="B198" s="124">
        <v>16</v>
      </c>
      <c r="C198" s="140">
        <v>86.1536</v>
      </c>
      <c r="D198" s="140">
        <v>86.5798</v>
      </c>
      <c r="E198" s="162">
        <f t="shared" si="16"/>
        <v>0.42620000000000857</v>
      </c>
      <c r="F198" s="163">
        <f t="shared" si="18"/>
        <v>1324.8368044762465</v>
      </c>
      <c r="G198" s="164">
        <f t="shared" si="17"/>
        <v>321.70000000000005</v>
      </c>
      <c r="H198" s="124">
        <v>34</v>
      </c>
      <c r="I198" s="132">
        <v>714.45</v>
      </c>
      <c r="J198" s="132">
        <v>392.75</v>
      </c>
    </row>
    <row r="199" spans="1:10" ht="23.25">
      <c r="A199" s="122"/>
      <c r="B199" s="124">
        <v>17</v>
      </c>
      <c r="C199" s="140">
        <v>87.234</v>
      </c>
      <c r="D199" s="140">
        <v>87.6457</v>
      </c>
      <c r="E199" s="162">
        <f aca="true" t="shared" si="19" ref="E199:E294">D199-C199</f>
        <v>0.4117000000000104</v>
      </c>
      <c r="F199" s="163">
        <f t="shared" si="18"/>
        <v>1132.6308839308106</v>
      </c>
      <c r="G199" s="164">
        <f aca="true" t="shared" si="20" ref="G199:G353">I199-J199</f>
        <v>363.49000000000007</v>
      </c>
      <c r="H199" s="174">
        <v>35</v>
      </c>
      <c r="I199" s="132">
        <v>738.44</v>
      </c>
      <c r="J199" s="132">
        <v>374.95</v>
      </c>
    </row>
    <row r="200" spans="1:10" ht="23.25">
      <c r="A200" s="122"/>
      <c r="B200" s="124">
        <v>18</v>
      </c>
      <c r="C200" s="140">
        <v>85.1614</v>
      </c>
      <c r="D200" s="140">
        <v>85.5934</v>
      </c>
      <c r="E200" s="162">
        <f t="shared" si="19"/>
        <v>0.43200000000000216</v>
      </c>
      <c r="F200" s="163">
        <f t="shared" si="18"/>
        <v>1284.7201570213588</v>
      </c>
      <c r="G200" s="164">
        <f t="shared" si="20"/>
        <v>336.26000000000005</v>
      </c>
      <c r="H200" s="124">
        <v>36</v>
      </c>
      <c r="I200" s="132">
        <v>705.22</v>
      </c>
      <c r="J200" s="132">
        <v>368.96</v>
      </c>
    </row>
    <row r="201" spans="1:10" ht="23.25">
      <c r="A201" s="122">
        <v>21830</v>
      </c>
      <c r="B201" s="124">
        <v>19</v>
      </c>
      <c r="C201" s="124">
        <v>88.922</v>
      </c>
      <c r="D201" s="140">
        <v>88.9461</v>
      </c>
      <c r="E201" s="162">
        <f t="shared" si="19"/>
        <v>0.02410000000000423</v>
      </c>
      <c r="F201" s="163">
        <f t="shared" si="18"/>
        <v>78.45052083334708</v>
      </c>
      <c r="G201" s="164">
        <f t="shared" si="20"/>
        <v>307.20000000000005</v>
      </c>
      <c r="H201" s="174">
        <v>37</v>
      </c>
      <c r="I201" s="132">
        <v>694.96</v>
      </c>
      <c r="J201" s="132">
        <v>387.76</v>
      </c>
    </row>
    <row r="202" spans="1:10" ht="23.25">
      <c r="A202" s="122"/>
      <c r="B202" s="124">
        <v>20</v>
      </c>
      <c r="C202" s="124">
        <v>84.6178</v>
      </c>
      <c r="D202" s="140">
        <v>84.6445</v>
      </c>
      <c r="E202" s="162">
        <f t="shared" si="19"/>
        <v>0.026699999999991064</v>
      </c>
      <c r="F202" s="163">
        <f t="shared" si="18"/>
        <v>82.03016989766527</v>
      </c>
      <c r="G202" s="164">
        <f t="shared" si="20"/>
        <v>325.48999999999995</v>
      </c>
      <c r="H202" s="124">
        <v>38</v>
      </c>
      <c r="I202" s="132">
        <v>640.04</v>
      </c>
      <c r="J202" s="132">
        <v>314.55</v>
      </c>
    </row>
    <row r="203" spans="1:10" ht="23.25">
      <c r="A203" s="122"/>
      <c r="B203" s="124">
        <v>21</v>
      </c>
      <c r="C203" s="124">
        <v>86.3146</v>
      </c>
      <c r="D203" s="140">
        <v>86.3421</v>
      </c>
      <c r="E203" s="162">
        <f t="shared" si="19"/>
        <v>0.02750000000000341</v>
      </c>
      <c r="F203" s="163">
        <f t="shared" si="18"/>
        <v>92.55208158046449</v>
      </c>
      <c r="G203" s="164">
        <f t="shared" si="20"/>
        <v>297.13</v>
      </c>
      <c r="H203" s="174">
        <v>39</v>
      </c>
      <c r="I203" s="132">
        <v>839.24</v>
      </c>
      <c r="J203" s="132">
        <v>542.11</v>
      </c>
    </row>
    <row r="204" spans="1:10" ht="23.25">
      <c r="A204" s="122">
        <v>21843</v>
      </c>
      <c r="B204" s="124">
        <v>22</v>
      </c>
      <c r="C204" s="124">
        <v>85.0881</v>
      </c>
      <c r="D204" s="140">
        <v>85.1174</v>
      </c>
      <c r="E204" s="162">
        <f t="shared" si="19"/>
        <v>0.02930000000000632</v>
      </c>
      <c r="F204" s="163">
        <f t="shared" si="18"/>
        <v>95.03730132989402</v>
      </c>
      <c r="G204" s="164">
        <f t="shared" si="20"/>
        <v>308.29999999999995</v>
      </c>
      <c r="H204" s="124">
        <v>40</v>
      </c>
      <c r="I204" s="132">
        <v>808.93</v>
      </c>
      <c r="J204" s="132">
        <v>500.63</v>
      </c>
    </row>
    <row r="205" spans="1:10" ht="23.25">
      <c r="A205" s="122"/>
      <c r="B205" s="124">
        <v>23</v>
      </c>
      <c r="C205" s="124">
        <v>87.6636</v>
      </c>
      <c r="D205" s="140">
        <v>87.6885</v>
      </c>
      <c r="E205" s="162">
        <f t="shared" si="19"/>
        <v>0.024900000000002365</v>
      </c>
      <c r="F205" s="163">
        <f t="shared" si="18"/>
        <v>80.75501070247896</v>
      </c>
      <c r="G205" s="164">
        <f t="shared" si="20"/>
        <v>308.34000000000003</v>
      </c>
      <c r="H205" s="174">
        <v>41</v>
      </c>
      <c r="I205" s="132">
        <v>817.22</v>
      </c>
      <c r="J205" s="132">
        <v>508.88</v>
      </c>
    </row>
    <row r="206" spans="1:10" ht="23.25">
      <c r="A206" s="122"/>
      <c r="B206" s="124">
        <v>24</v>
      </c>
      <c r="C206" s="124">
        <v>88.0406</v>
      </c>
      <c r="D206" s="140">
        <v>88.0694</v>
      </c>
      <c r="E206" s="162">
        <f t="shared" si="19"/>
        <v>0.028800000000003934</v>
      </c>
      <c r="F206" s="163">
        <f t="shared" si="18"/>
        <v>80.68582955119608</v>
      </c>
      <c r="G206" s="164">
        <f t="shared" si="20"/>
        <v>356.94000000000005</v>
      </c>
      <c r="H206" s="124">
        <v>42</v>
      </c>
      <c r="I206" s="132">
        <v>724.58</v>
      </c>
      <c r="J206" s="132">
        <v>367.64</v>
      </c>
    </row>
    <row r="207" spans="1:10" ht="23.25">
      <c r="A207" s="122">
        <v>21854</v>
      </c>
      <c r="B207" s="124">
        <v>25</v>
      </c>
      <c r="C207" s="124">
        <v>87.0795</v>
      </c>
      <c r="D207" s="140">
        <v>87.1087</v>
      </c>
      <c r="E207" s="162">
        <f t="shared" si="19"/>
        <v>0.029200000000003</v>
      </c>
      <c r="F207" s="163">
        <f t="shared" si="18"/>
        <v>85.41258373066663</v>
      </c>
      <c r="G207" s="164">
        <f t="shared" si="20"/>
        <v>341.87</v>
      </c>
      <c r="H207" s="174">
        <v>43</v>
      </c>
      <c r="I207" s="132">
        <v>707.01</v>
      </c>
      <c r="J207" s="132">
        <v>365.14</v>
      </c>
    </row>
    <row r="208" spans="1:10" ht="23.25">
      <c r="A208" s="122"/>
      <c r="B208" s="124">
        <v>26</v>
      </c>
      <c r="C208" s="124">
        <v>85.8103</v>
      </c>
      <c r="D208" s="140">
        <v>85.8328</v>
      </c>
      <c r="E208" s="162">
        <f t="shared" si="19"/>
        <v>0.022500000000007958</v>
      </c>
      <c r="F208" s="163">
        <f t="shared" si="18"/>
        <v>72.15007215009767</v>
      </c>
      <c r="G208" s="164">
        <f t="shared" si="20"/>
        <v>311.85</v>
      </c>
      <c r="H208" s="124">
        <v>44</v>
      </c>
      <c r="I208" s="132">
        <v>840.96</v>
      </c>
      <c r="J208" s="132">
        <v>529.11</v>
      </c>
    </row>
    <row r="209" spans="1:10" ht="23.25">
      <c r="A209" s="122"/>
      <c r="B209" s="124">
        <v>27</v>
      </c>
      <c r="C209" s="124">
        <v>86.3428</v>
      </c>
      <c r="D209" s="140">
        <v>86.3716</v>
      </c>
      <c r="E209" s="162">
        <f t="shared" si="19"/>
        <v>0.028800000000003934</v>
      </c>
      <c r="F209" s="163">
        <f t="shared" si="18"/>
        <v>83.2057319504346</v>
      </c>
      <c r="G209" s="164">
        <f t="shared" si="20"/>
        <v>346.13000000000005</v>
      </c>
      <c r="H209" s="174">
        <v>45</v>
      </c>
      <c r="I209" s="132">
        <v>645.71</v>
      </c>
      <c r="J209" s="132">
        <v>299.58</v>
      </c>
    </row>
    <row r="210" spans="1:10" ht="23.25">
      <c r="A210" s="122">
        <v>21861</v>
      </c>
      <c r="B210" s="124">
        <v>22</v>
      </c>
      <c r="C210" s="140">
        <v>85.1105</v>
      </c>
      <c r="D210" s="140">
        <v>85.1376</v>
      </c>
      <c r="E210" s="162">
        <f t="shared" si="19"/>
        <v>0.027100000000004343</v>
      </c>
      <c r="F210" s="163">
        <f t="shared" si="18"/>
        <v>86.16852146265293</v>
      </c>
      <c r="G210" s="164">
        <f t="shared" si="20"/>
        <v>314.49999999999994</v>
      </c>
      <c r="H210" s="124">
        <v>46</v>
      </c>
      <c r="I210" s="132">
        <v>679.8</v>
      </c>
      <c r="J210" s="132">
        <v>365.3</v>
      </c>
    </row>
    <row r="211" spans="1:10" ht="23.25">
      <c r="A211" s="122"/>
      <c r="B211" s="124">
        <v>23</v>
      </c>
      <c r="C211" s="140">
        <v>87.684</v>
      </c>
      <c r="D211" s="140">
        <v>87.7196</v>
      </c>
      <c r="E211" s="162">
        <f t="shared" si="19"/>
        <v>0.035600000000002296</v>
      </c>
      <c r="F211" s="163">
        <f t="shared" si="18"/>
        <v>118.39435963950349</v>
      </c>
      <c r="G211" s="164">
        <f t="shared" si="20"/>
        <v>300.68999999999994</v>
      </c>
      <c r="H211" s="174">
        <v>47</v>
      </c>
      <c r="I211" s="132">
        <v>886.42</v>
      </c>
      <c r="J211" s="132">
        <v>585.73</v>
      </c>
    </row>
    <row r="212" spans="1:10" ht="23.25">
      <c r="A212" s="122"/>
      <c r="B212" s="124">
        <v>24</v>
      </c>
      <c r="C212" s="140">
        <v>88.0533</v>
      </c>
      <c r="D212" s="140">
        <v>88.0777</v>
      </c>
      <c r="E212" s="162">
        <f t="shared" si="19"/>
        <v>0.024399999999999977</v>
      </c>
      <c r="F212" s="163">
        <f t="shared" si="18"/>
        <v>88.50520512169457</v>
      </c>
      <c r="G212" s="164">
        <f t="shared" si="20"/>
        <v>275.69</v>
      </c>
      <c r="H212" s="124">
        <v>48</v>
      </c>
      <c r="I212" s="132">
        <v>776.5</v>
      </c>
      <c r="J212" s="132">
        <v>500.81</v>
      </c>
    </row>
    <row r="213" spans="1:10" ht="23.25">
      <c r="A213" s="122">
        <v>21872</v>
      </c>
      <c r="B213" s="124">
        <v>25</v>
      </c>
      <c r="C213" s="140">
        <v>87.0538</v>
      </c>
      <c r="D213" s="140">
        <v>87.083</v>
      </c>
      <c r="E213" s="162">
        <f t="shared" si="19"/>
        <v>0.029200000000003</v>
      </c>
      <c r="F213" s="163">
        <f t="shared" si="18"/>
        <v>98.59202485060271</v>
      </c>
      <c r="G213" s="164">
        <f t="shared" si="20"/>
        <v>296.16999999999996</v>
      </c>
      <c r="H213" s="174">
        <v>49</v>
      </c>
      <c r="I213" s="132">
        <v>838.55</v>
      </c>
      <c r="J213" s="132">
        <v>542.38</v>
      </c>
    </row>
    <row r="214" spans="1:10" ht="23.25">
      <c r="A214" s="122"/>
      <c r="B214" s="124">
        <v>26</v>
      </c>
      <c r="C214" s="140">
        <v>85.7785</v>
      </c>
      <c r="D214" s="140">
        <v>85.8084</v>
      </c>
      <c r="E214" s="162">
        <f t="shared" si="19"/>
        <v>0.029900000000012028</v>
      </c>
      <c r="F214" s="163">
        <f t="shared" si="18"/>
        <v>94.88749960335129</v>
      </c>
      <c r="G214" s="164">
        <f t="shared" si="20"/>
        <v>315.11</v>
      </c>
      <c r="H214" s="124">
        <v>50</v>
      </c>
      <c r="I214" s="132">
        <v>673.83</v>
      </c>
      <c r="J214" s="132">
        <v>358.72</v>
      </c>
    </row>
    <row r="215" spans="1:10" ht="23.25">
      <c r="A215" s="122"/>
      <c r="B215" s="124">
        <v>27</v>
      </c>
      <c r="C215" s="140">
        <v>86.3182</v>
      </c>
      <c r="D215" s="140">
        <v>86.3425</v>
      </c>
      <c r="E215" s="162">
        <f t="shared" si="19"/>
        <v>0.024299999999996658</v>
      </c>
      <c r="F215" s="163">
        <f t="shared" si="18"/>
        <v>84.88193377112147</v>
      </c>
      <c r="G215" s="164">
        <f t="shared" si="20"/>
        <v>286.28000000000003</v>
      </c>
      <c r="H215" s="174">
        <v>51</v>
      </c>
      <c r="I215" s="132">
        <v>632.97</v>
      </c>
      <c r="J215" s="132">
        <v>346.69</v>
      </c>
    </row>
    <row r="216" spans="1:10" ht="23.25">
      <c r="A216" s="122">
        <v>21882</v>
      </c>
      <c r="B216" s="124">
        <v>28</v>
      </c>
      <c r="C216" s="140">
        <v>87.199</v>
      </c>
      <c r="D216" s="140">
        <v>87.2232</v>
      </c>
      <c r="E216" s="162">
        <f t="shared" si="19"/>
        <v>0.02420000000000755</v>
      </c>
      <c r="F216" s="163">
        <f t="shared" si="18"/>
        <v>76.06714025274266</v>
      </c>
      <c r="G216" s="164">
        <f t="shared" si="20"/>
        <v>318.14</v>
      </c>
      <c r="H216" s="124">
        <v>52</v>
      </c>
      <c r="I216" s="132">
        <v>650.86</v>
      </c>
      <c r="J216" s="132">
        <v>332.72</v>
      </c>
    </row>
    <row r="217" spans="1:10" ht="23.25">
      <c r="A217" s="122"/>
      <c r="B217" s="124">
        <v>29</v>
      </c>
      <c r="C217" s="140">
        <v>85.2285</v>
      </c>
      <c r="D217" s="140">
        <v>85.2558</v>
      </c>
      <c r="E217" s="162">
        <f t="shared" si="19"/>
        <v>0.02729999999999677</v>
      </c>
      <c r="F217" s="163">
        <f t="shared" si="18"/>
        <v>102.58529986471054</v>
      </c>
      <c r="G217" s="164">
        <f t="shared" si="20"/>
        <v>266.12</v>
      </c>
      <c r="H217" s="174">
        <v>53</v>
      </c>
      <c r="I217" s="132">
        <v>796.6</v>
      </c>
      <c r="J217" s="132">
        <v>530.48</v>
      </c>
    </row>
    <row r="218" spans="1:10" ht="23.25">
      <c r="A218" s="122"/>
      <c r="B218" s="124">
        <v>30</v>
      </c>
      <c r="C218" s="140">
        <v>84.966</v>
      </c>
      <c r="D218" s="140">
        <v>84.995</v>
      </c>
      <c r="E218" s="162">
        <f t="shared" si="19"/>
        <v>0.029000000000010573</v>
      </c>
      <c r="F218" s="163">
        <f t="shared" si="18"/>
        <v>88.91886919730966</v>
      </c>
      <c r="G218" s="164">
        <f t="shared" si="20"/>
        <v>326.14</v>
      </c>
      <c r="H218" s="124">
        <v>54</v>
      </c>
      <c r="I218" s="132">
        <v>696.64</v>
      </c>
      <c r="J218" s="132">
        <v>370.5</v>
      </c>
    </row>
    <row r="219" spans="1:10" ht="23.25">
      <c r="A219" s="122">
        <v>21890</v>
      </c>
      <c r="B219" s="124">
        <v>1</v>
      </c>
      <c r="C219" s="140">
        <v>85.3711</v>
      </c>
      <c r="D219" s="140">
        <v>85.4081</v>
      </c>
      <c r="E219" s="162">
        <f t="shared" si="19"/>
        <v>0.03700000000000614</v>
      </c>
      <c r="F219" s="163">
        <f t="shared" si="18"/>
        <v>103.26253802574905</v>
      </c>
      <c r="G219" s="164">
        <f t="shared" si="20"/>
        <v>358.31</v>
      </c>
      <c r="H219" s="174">
        <v>55</v>
      </c>
      <c r="I219" s="132">
        <v>724.49</v>
      </c>
      <c r="J219" s="132">
        <v>366.18</v>
      </c>
    </row>
    <row r="220" spans="1:10" ht="23.25">
      <c r="A220" s="122"/>
      <c r="B220" s="124">
        <v>2</v>
      </c>
      <c r="C220" s="140">
        <v>87.4428</v>
      </c>
      <c r="D220" s="140">
        <v>87.4829</v>
      </c>
      <c r="E220" s="162">
        <f t="shared" si="19"/>
        <v>0.04009999999999536</v>
      </c>
      <c r="F220" s="163">
        <f t="shared" si="18"/>
        <v>124.79382566207747</v>
      </c>
      <c r="G220" s="164">
        <f t="shared" si="20"/>
        <v>321.33000000000004</v>
      </c>
      <c r="H220" s="124">
        <v>56</v>
      </c>
      <c r="I220" s="132">
        <v>677.33</v>
      </c>
      <c r="J220" s="132">
        <v>356</v>
      </c>
    </row>
    <row r="221" spans="1:10" ht="23.25">
      <c r="A221" s="122"/>
      <c r="B221" s="124">
        <v>3</v>
      </c>
      <c r="C221" s="140">
        <v>85.848</v>
      </c>
      <c r="D221" s="140">
        <v>85.8866</v>
      </c>
      <c r="E221" s="162">
        <f t="shared" si="19"/>
        <v>0.03860000000000241</v>
      </c>
      <c r="F221" s="163">
        <f t="shared" si="18"/>
        <v>151.05267277139552</v>
      </c>
      <c r="G221" s="164">
        <f t="shared" si="20"/>
        <v>255.53999999999996</v>
      </c>
      <c r="H221" s="174">
        <v>57</v>
      </c>
      <c r="I221" s="132">
        <v>810.54</v>
      </c>
      <c r="J221" s="132">
        <v>555</v>
      </c>
    </row>
    <row r="222" spans="1:10" ht="23.25">
      <c r="A222" s="122">
        <v>21906</v>
      </c>
      <c r="B222" s="124">
        <v>4</v>
      </c>
      <c r="C222" s="140">
        <v>84.987</v>
      </c>
      <c r="D222" s="140">
        <v>85.111</v>
      </c>
      <c r="E222" s="162">
        <f t="shared" si="19"/>
        <v>0.12400000000000944</v>
      </c>
      <c r="F222" s="163">
        <f t="shared" si="18"/>
        <v>362.9657816936728</v>
      </c>
      <c r="G222" s="164">
        <f t="shared" si="20"/>
        <v>341.63</v>
      </c>
      <c r="H222" s="124">
        <v>58</v>
      </c>
      <c r="I222" s="132">
        <v>699.87</v>
      </c>
      <c r="J222" s="132">
        <v>358.24</v>
      </c>
    </row>
    <row r="223" spans="1:10" ht="23.25">
      <c r="A223" s="122"/>
      <c r="B223" s="124">
        <v>5</v>
      </c>
      <c r="C223" s="140">
        <v>85.0225</v>
      </c>
      <c r="D223" s="140">
        <v>85.0993</v>
      </c>
      <c r="E223" s="162">
        <f t="shared" si="19"/>
        <v>0.07680000000000575</v>
      </c>
      <c r="F223" s="163">
        <f t="shared" si="18"/>
        <v>233.8753882697051</v>
      </c>
      <c r="G223" s="164">
        <f t="shared" si="20"/>
        <v>328.37999999999994</v>
      </c>
      <c r="H223" s="174">
        <v>59</v>
      </c>
      <c r="I223" s="132">
        <v>700.92</v>
      </c>
      <c r="J223" s="132">
        <v>372.54</v>
      </c>
    </row>
    <row r="224" spans="1:10" ht="23.25">
      <c r="A224" s="122"/>
      <c r="B224" s="124">
        <v>6</v>
      </c>
      <c r="C224" s="140">
        <v>87.3648</v>
      </c>
      <c r="D224" s="140">
        <v>87.5155</v>
      </c>
      <c r="E224" s="162">
        <f t="shared" si="19"/>
        <v>0.1507000000000005</v>
      </c>
      <c r="F224" s="163">
        <f t="shared" si="18"/>
        <v>445.39677848382</v>
      </c>
      <c r="G224" s="164">
        <f t="shared" si="20"/>
        <v>338.34999999999997</v>
      </c>
      <c r="H224" s="124">
        <v>60</v>
      </c>
      <c r="I224" s="132">
        <v>708.05</v>
      </c>
      <c r="J224" s="132">
        <v>369.7</v>
      </c>
    </row>
    <row r="225" spans="1:10" ht="23.25">
      <c r="A225" s="122">
        <v>21926</v>
      </c>
      <c r="B225" s="124">
        <v>1</v>
      </c>
      <c r="C225" s="140">
        <v>85.3607</v>
      </c>
      <c r="D225" s="140">
        <v>85.3813</v>
      </c>
      <c r="E225" s="162">
        <f t="shared" si="19"/>
        <v>0.020600000000001728</v>
      </c>
      <c r="F225" s="163">
        <f t="shared" si="18"/>
        <v>73.17159805349955</v>
      </c>
      <c r="G225" s="164">
        <f t="shared" si="20"/>
        <v>281.53</v>
      </c>
      <c r="H225" s="174">
        <v>61</v>
      </c>
      <c r="I225" s="132">
        <v>669.27</v>
      </c>
      <c r="J225" s="132">
        <v>387.74</v>
      </c>
    </row>
    <row r="226" spans="1:10" ht="23.25">
      <c r="A226" s="122"/>
      <c r="B226" s="124">
        <v>2</v>
      </c>
      <c r="C226" s="140">
        <v>87.423</v>
      </c>
      <c r="D226" s="140">
        <v>87.4455</v>
      </c>
      <c r="E226" s="162">
        <f t="shared" si="19"/>
        <v>0.022499999999993747</v>
      </c>
      <c r="F226" s="163">
        <f t="shared" si="18"/>
        <v>89.2609195858045</v>
      </c>
      <c r="G226" s="164">
        <f t="shared" si="20"/>
        <v>252.07000000000005</v>
      </c>
      <c r="H226" s="124">
        <v>62</v>
      </c>
      <c r="I226" s="132">
        <v>893.84</v>
      </c>
      <c r="J226" s="132">
        <v>641.77</v>
      </c>
    </row>
    <row r="227" spans="1:10" ht="23.25">
      <c r="A227" s="122"/>
      <c r="B227" s="124">
        <v>3</v>
      </c>
      <c r="C227" s="140">
        <v>85.8271</v>
      </c>
      <c r="D227" s="140">
        <v>85.8473</v>
      </c>
      <c r="E227" s="162">
        <f t="shared" si="19"/>
        <v>0.02020000000000266</v>
      </c>
      <c r="F227" s="163">
        <f t="shared" si="18"/>
        <v>65.61637160955875</v>
      </c>
      <c r="G227" s="164">
        <f t="shared" si="20"/>
        <v>307.84999999999997</v>
      </c>
      <c r="H227" s="174">
        <v>63</v>
      </c>
      <c r="I227" s="132">
        <v>784.81</v>
      </c>
      <c r="J227" s="132">
        <v>476.96</v>
      </c>
    </row>
    <row r="228" spans="1:10" ht="23.25">
      <c r="A228" s="122">
        <v>21933</v>
      </c>
      <c r="B228" s="124">
        <v>4</v>
      </c>
      <c r="C228" s="140">
        <v>84.9893</v>
      </c>
      <c r="D228" s="140">
        <v>85.0075</v>
      </c>
      <c r="E228" s="162">
        <f t="shared" si="19"/>
        <v>0.01819999999999311</v>
      </c>
      <c r="F228" s="163">
        <f t="shared" si="18"/>
        <v>57.74478076017866</v>
      </c>
      <c r="G228" s="164">
        <f t="shared" si="20"/>
        <v>315.18</v>
      </c>
      <c r="H228" s="124">
        <v>64</v>
      </c>
      <c r="I228" s="132">
        <v>824.99</v>
      </c>
      <c r="J228" s="132">
        <v>509.81</v>
      </c>
    </row>
    <row r="229" spans="1:10" ht="23.25">
      <c r="A229" s="122"/>
      <c r="B229" s="124">
        <v>5</v>
      </c>
      <c r="C229" s="140">
        <v>85.0034</v>
      </c>
      <c r="D229" s="140">
        <v>85.0186</v>
      </c>
      <c r="E229" s="162">
        <f t="shared" si="19"/>
        <v>0.015200000000007208</v>
      </c>
      <c r="F229" s="163">
        <f t="shared" si="18"/>
        <v>46.33440024388723</v>
      </c>
      <c r="G229" s="164">
        <f t="shared" si="20"/>
        <v>328.05</v>
      </c>
      <c r="H229" s="174">
        <v>65</v>
      </c>
      <c r="I229" s="132">
        <v>652.14</v>
      </c>
      <c r="J229" s="132">
        <v>324.09</v>
      </c>
    </row>
    <row r="230" spans="1:10" ht="23.25">
      <c r="A230" s="122"/>
      <c r="B230" s="124">
        <v>6</v>
      </c>
      <c r="C230" s="140">
        <v>87.3647</v>
      </c>
      <c r="D230" s="140">
        <v>87.3814</v>
      </c>
      <c r="E230" s="162">
        <f t="shared" si="19"/>
        <v>0.01670000000000016</v>
      </c>
      <c r="F230" s="163">
        <f t="shared" si="18"/>
        <v>48.84040593103899</v>
      </c>
      <c r="G230" s="164">
        <f t="shared" si="20"/>
        <v>341.93</v>
      </c>
      <c r="H230" s="124">
        <v>66</v>
      </c>
      <c r="I230" s="132">
        <v>671.98</v>
      </c>
      <c r="J230" s="132">
        <v>330.05</v>
      </c>
    </row>
    <row r="231" spans="1:10" ht="23.25">
      <c r="A231" s="122">
        <v>21940</v>
      </c>
      <c r="B231" s="124">
        <v>7</v>
      </c>
      <c r="C231" s="140">
        <v>86.4288</v>
      </c>
      <c r="D231" s="140">
        <v>86.4472</v>
      </c>
      <c r="E231" s="162">
        <f t="shared" si="19"/>
        <v>0.01839999999999975</v>
      </c>
      <c r="F231" s="163">
        <f t="shared" si="18"/>
        <v>61.844581876847776</v>
      </c>
      <c r="G231" s="164">
        <f t="shared" si="20"/>
        <v>297.52</v>
      </c>
      <c r="H231" s="174">
        <v>67</v>
      </c>
      <c r="I231" s="132">
        <v>840.31</v>
      </c>
      <c r="J231" s="132">
        <v>542.79</v>
      </c>
    </row>
    <row r="232" spans="1:10" ht="23.25">
      <c r="A232" s="122"/>
      <c r="B232" s="124">
        <v>8</v>
      </c>
      <c r="C232" s="140">
        <v>84.7762</v>
      </c>
      <c r="D232" s="140">
        <v>84.795</v>
      </c>
      <c r="E232" s="162">
        <f t="shared" si="19"/>
        <v>0.018799999999998818</v>
      </c>
      <c r="F232" s="163">
        <f t="shared" si="18"/>
        <v>61.31767775603006</v>
      </c>
      <c r="G232" s="164">
        <f t="shared" si="20"/>
        <v>306.6</v>
      </c>
      <c r="H232" s="124">
        <v>68</v>
      </c>
      <c r="I232" s="132">
        <v>664.21</v>
      </c>
      <c r="J232" s="132">
        <v>357.61</v>
      </c>
    </row>
    <row r="233" spans="1:10" ht="23.25">
      <c r="A233" s="122"/>
      <c r="B233" s="124">
        <v>9</v>
      </c>
      <c r="C233" s="140">
        <v>87.6049</v>
      </c>
      <c r="D233" s="140">
        <v>87.6228</v>
      </c>
      <c r="E233" s="162">
        <f t="shared" si="19"/>
        <v>0.017899999999997362</v>
      </c>
      <c r="F233" s="163">
        <f t="shared" si="18"/>
        <v>54.086720048337696</v>
      </c>
      <c r="G233" s="164">
        <f t="shared" si="20"/>
        <v>330.95000000000005</v>
      </c>
      <c r="H233" s="174">
        <v>69</v>
      </c>
      <c r="I233" s="132">
        <v>703.46</v>
      </c>
      <c r="J233" s="132">
        <v>372.51</v>
      </c>
    </row>
    <row r="234" spans="1:10" ht="23.25">
      <c r="A234" s="122">
        <v>21954</v>
      </c>
      <c r="B234" s="124">
        <v>1</v>
      </c>
      <c r="C234" s="140">
        <v>85.381</v>
      </c>
      <c r="D234" s="140">
        <v>85.3883</v>
      </c>
      <c r="E234" s="204">
        <f t="shared" si="19"/>
        <v>0.00730000000000075</v>
      </c>
      <c r="F234" s="163">
        <f t="shared" si="18"/>
        <v>28.004756972420108</v>
      </c>
      <c r="G234" s="204">
        <f t="shared" si="20"/>
        <v>260.67</v>
      </c>
      <c r="H234" s="124">
        <v>70</v>
      </c>
      <c r="I234" s="132">
        <v>769.37</v>
      </c>
      <c r="J234" s="132">
        <v>508.7</v>
      </c>
    </row>
    <row r="235" spans="1:10" ht="23.25">
      <c r="A235" s="122"/>
      <c r="B235" s="124">
        <v>2</v>
      </c>
      <c r="C235" s="140">
        <v>87.4623</v>
      </c>
      <c r="D235" s="140">
        <v>87.4717</v>
      </c>
      <c r="E235" s="204">
        <f t="shared" si="19"/>
        <v>0.009399999999999409</v>
      </c>
      <c r="F235" s="163">
        <f t="shared" si="18"/>
        <v>33.755880346175196</v>
      </c>
      <c r="G235" s="204">
        <f t="shared" si="20"/>
        <v>278.47</v>
      </c>
      <c r="H235" s="124">
        <v>71</v>
      </c>
      <c r="I235" s="132">
        <v>835.72</v>
      </c>
      <c r="J235" s="132">
        <v>557.25</v>
      </c>
    </row>
    <row r="236" spans="1:10" ht="23.25">
      <c r="A236" s="122"/>
      <c r="B236" s="124">
        <v>3</v>
      </c>
      <c r="C236" s="140">
        <v>85.867</v>
      </c>
      <c r="D236" s="140">
        <v>85.8794</v>
      </c>
      <c r="E236" s="204">
        <f t="shared" si="19"/>
        <v>0.012399999999999523</v>
      </c>
      <c r="F236" s="163">
        <f t="shared" si="18"/>
        <v>41.150897686919734</v>
      </c>
      <c r="G236" s="204">
        <f t="shared" si="20"/>
        <v>301.33</v>
      </c>
      <c r="H236" s="124">
        <v>72</v>
      </c>
      <c r="I236" s="132">
        <v>663.78</v>
      </c>
      <c r="J236" s="132">
        <v>362.45</v>
      </c>
    </row>
    <row r="237" spans="1:10" ht="23.25">
      <c r="A237" s="122">
        <v>21962</v>
      </c>
      <c r="B237" s="124">
        <v>4</v>
      </c>
      <c r="C237" s="140">
        <v>85.0115</v>
      </c>
      <c r="D237" s="140">
        <v>85.0212</v>
      </c>
      <c r="E237" s="204">
        <f t="shared" si="19"/>
        <v>0.009699999999995157</v>
      </c>
      <c r="F237" s="163">
        <f t="shared" si="18"/>
        <v>37.51256864411463</v>
      </c>
      <c r="G237" s="204">
        <f t="shared" si="20"/>
        <v>258.5799999999999</v>
      </c>
      <c r="H237" s="124">
        <v>73</v>
      </c>
      <c r="I237" s="132">
        <v>811.9</v>
      </c>
      <c r="J237" s="132">
        <v>553.32</v>
      </c>
    </row>
    <row r="238" spans="1:10" ht="23.25">
      <c r="A238" s="122"/>
      <c r="B238" s="124">
        <v>5</v>
      </c>
      <c r="C238" s="140">
        <v>85.0153</v>
      </c>
      <c r="D238" s="140">
        <v>85.0301</v>
      </c>
      <c r="E238" s="204">
        <f t="shared" si="19"/>
        <v>0.01480000000000814</v>
      </c>
      <c r="F238" s="163">
        <f t="shared" si="18"/>
        <v>44.853921687501945</v>
      </c>
      <c r="G238" s="204">
        <f t="shared" si="20"/>
        <v>329.96</v>
      </c>
      <c r="H238" s="124">
        <v>74</v>
      </c>
      <c r="I238" s="132">
        <v>619.78</v>
      </c>
      <c r="J238" s="132">
        <v>289.82</v>
      </c>
    </row>
    <row r="239" spans="1:10" ht="23.25">
      <c r="A239" s="122"/>
      <c r="B239" s="124">
        <v>6</v>
      </c>
      <c r="C239" s="140">
        <v>87.3765</v>
      </c>
      <c r="D239" s="140">
        <v>87.3931</v>
      </c>
      <c r="E239" s="204">
        <f t="shared" si="19"/>
        <v>0.01660000000001105</v>
      </c>
      <c r="F239" s="163">
        <f t="shared" si="18"/>
        <v>53.522489118204255</v>
      </c>
      <c r="G239" s="204">
        <f t="shared" si="20"/>
        <v>310.15000000000003</v>
      </c>
      <c r="H239" s="124">
        <v>75</v>
      </c>
      <c r="I239" s="132">
        <v>662.74</v>
      </c>
      <c r="J239" s="132">
        <v>352.59</v>
      </c>
    </row>
    <row r="240" spans="1:10" ht="23.25">
      <c r="A240" s="122">
        <v>21974</v>
      </c>
      <c r="B240" s="124">
        <v>7</v>
      </c>
      <c r="C240" s="140">
        <v>86.4385</v>
      </c>
      <c r="D240" s="140">
        <v>86.4506</v>
      </c>
      <c r="E240" s="204">
        <f t="shared" si="19"/>
        <v>0.012099999999989564</v>
      </c>
      <c r="F240" s="163">
        <f t="shared" si="18"/>
        <v>39.8879182462158</v>
      </c>
      <c r="G240" s="204">
        <f t="shared" si="20"/>
        <v>303.35</v>
      </c>
      <c r="H240" s="124">
        <v>76</v>
      </c>
      <c r="I240" s="132">
        <v>672.73</v>
      </c>
      <c r="J240" s="132">
        <v>369.38</v>
      </c>
    </row>
    <row r="241" spans="1:10" ht="23.25">
      <c r="A241" s="122"/>
      <c r="B241" s="124">
        <v>8</v>
      </c>
      <c r="C241" s="140">
        <v>84.7863</v>
      </c>
      <c r="D241" s="140">
        <v>84.7962</v>
      </c>
      <c r="E241" s="204">
        <f t="shared" si="19"/>
        <v>0.009900000000001796</v>
      </c>
      <c r="F241" s="163">
        <f t="shared" si="18"/>
        <v>31.294452347089603</v>
      </c>
      <c r="G241" s="204">
        <f t="shared" si="20"/>
        <v>316.35</v>
      </c>
      <c r="H241" s="124">
        <v>77</v>
      </c>
      <c r="I241" s="132">
        <v>682.5</v>
      </c>
      <c r="J241" s="132">
        <v>366.15</v>
      </c>
    </row>
    <row r="242" spans="1:10" ht="23.25">
      <c r="A242" s="122"/>
      <c r="B242" s="124">
        <v>9</v>
      </c>
      <c r="C242" s="140">
        <v>87.6368</v>
      </c>
      <c r="D242" s="140">
        <v>87.6483</v>
      </c>
      <c r="E242" s="204">
        <f t="shared" si="19"/>
        <v>0.011500000000012278</v>
      </c>
      <c r="F242" s="163">
        <f aca="true" t="shared" si="21" ref="F242:F305">((10^6)*E242/G242)</f>
        <v>37.40567265161422</v>
      </c>
      <c r="G242" s="204">
        <f t="shared" si="20"/>
        <v>307.44000000000005</v>
      </c>
      <c r="H242" s="124">
        <v>78</v>
      </c>
      <c r="I242" s="132">
        <v>811.47</v>
      </c>
      <c r="J242" s="132">
        <v>504.03</v>
      </c>
    </row>
    <row r="243" spans="1:10" ht="23.25">
      <c r="A243" s="122">
        <v>21981</v>
      </c>
      <c r="B243" s="124">
        <v>1</v>
      </c>
      <c r="C243" s="140">
        <v>85.3812</v>
      </c>
      <c r="D243" s="140">
        <v>85.3838</v>
      </c>
      <c r="E243" s="204">
        <f t="shared" si="19"/>
        <v>0.002599999999986835</v>
      </c>
      <c r="F243" s="163">
        <f t="shared" si="21"/>
        <v>8.532143208698965</v>
      </c>
      <c r="G243" s="204">
        <f t="shared" si="20"/>
        <v>304.7299999999999</v>
      </c>
      <c r="H243" s="124">
        <v>79</v>
      </c>
      <c r="I243" s="132">
        <v>834.31</v>
      </c>
      <c r="J243" s="132">
        <v>529.58</v>
      </c>
    </row>
    <row r="244" spans="1:10" ht="23.25">
      <c r="A244" s="122"/>
      <c r="B244" s="124">
        <v>2</v>
      </c>
      <c r="C244" s="140">
        <v>87.445</v>
      </c>
      <c r="D244" s="140">
        <v>87.4461</v>
      </c>
      <c r="E244" s="204">
        <f t="shared" si="19"/>
        <v>0.0011000000000080945</v>
      </c>
      <c r="F244" s="163">
        <f t="shared" si="21"/>
        <v>3.430103838623263</v>
      </c>
      <c r="G244" s="204">
        <f t="shared" si="20"/>
        <v>320.69000000000005</v>
      </c>
      <c r="H244" s="124">
        <v>80</v>
      </c>
      <c r="I244" s="132">
        <v>692.71</v>
      </c>
      <c r="J244" s="132">
        <v>372.02</v>
      </c>
    </row>
    <row r="245" spans="1:10" ht="23.25">
      <c r="A245" s="122"/>
      <c r="B245" s="124">
        <v>3</v>
      </c>
      <c r="C245" s="140">
        <v>85.8232</v>
      </c>
      <c r="D245" s="140">
        <v>85.8278</v>
      </c>
      <c r="E245" s="204">
        <f t="shared" si="19"/>
        <v>0.004599999999996385</v>
      </c>
      <c r="F245" s="163">
        <f t="shared" si="21"/>
        <v>12.903225806441473</v>
      </c>
      <c r="G245" s="204">
        <f t="shared" si="20"/>
        <v>356.5</v>
      </c>
      <c r="H245" s="124">
        <v>81</v>
      </c>
      <c r="I245" s="132">
        <v>726.76</v>
      </c>
      <c r="J245" s="132">
        <v>370.26</v>
      </c>
    </row>
    <row r="246" spans="1:10" ht="23.25">
      <c r="A246" s="122">
        <v>21989</v>
      </c>
      <c r="B246" s="124">
        <v>4</v>
      </c>
      <c r="C246" s="140">
        <v>84.9874</v>
      </c>
      <c r="D246" s="140">
        <v>84.9914</v>
      </c>
      <c r="E246" s="204">
        <f t="shared" si="19"/>
        <v>0.0040000000000048885</v>
      </c>
      <c r="F246" s="163">
        <f t="shared" si="21"/>
        <v>11.540680900187214</v>
      </c>
      <c r="G246" s="204">
        <f t="shared" si="20"/>
        <v>346.6</v>
      </c>
      <c r="H246" s="124">
        <v>82</v>
      </c>
      <c r="I246" s="132">
        <v>684.63</v>
      </c>
      <c r="J246" s="132">
        <v>338.03</v>
      </c>
    </row>
    <row r="247" spans="1:10" ht="23.25">
      <c r="A247" s="122"/>
      <c r="B247" s="124">
        <v>5</v>
      </c>
      <c r="C247" s="140">
        <v>85.0283</v>
      </c>
      <c r="D247" s="140">
        <v>85.0305</v>
      </c>
      <c r="E247" s="204">
        <f t="shared" si="19"/>
        <v>0.002200000000001978</v>
      </c>
      <c r="F247" s="163">
        <f t="shared" si="21"/>
        <v>7.36377025037481</v>
      </c>
      <c r="G247" s="204">
        <f t="shared" si="20"/>
        <v>298.76</v>
      </c>
      <c r="H247" s="124">
        <v>83</v>
      </c>
      <c r="I247" s="132">
        <v>781.49</v>
      </c>
      <c r="J247" s="132">
        <v>482.73</v>
      </c>
    </row>
    <row r="248" spans="1:10" ht="23.25">
      <c r="A248" s="122"/>
      <c r="B248" s="124">
        <v>6</v>
      </c>
      <c r="C248" s="140">
        <v>87.379</v>
      </c>
      <c r="D248" s="140">
        <v>87.3835</v>
      </c>
      <c r="E248" s="204">
        <f t="shared" si="19"/>
        <v>0.004499999999993065</v>
      </c>
      <c r="F248" s="163">
        <f t="shared" si="21"/>
        <v>17.307692307665636</v>
      </c>
      <c r="G248" s="204">
        <f t="shared" si="20"/>
        <v>260</v>
      </c>
      <c r="H248" s="124">
        <v>84</v>
      </c>
      <c r="I248" s="132">
        <v>827.69</v>
      </c>
      <c r="J248" s="132">
        <v>567.69</v>
      </c>
    </row>
    <row r="249" spans="1:10" ht="23.25">
      <c r="A249" s="122">
        <v>21996</v>
      </c>
      <c r="B249" s="124">
        <v>7</v>
      </c>
      <c r="C249" s="140">
        <v>86.4041</v>
      </c>
      <c r="D249" s="140">
        <v>86.4073</v>
      </c>
      <c r="E249" s="204">
        <f t="shared" si="19"/>
        <v>0.003200000000006753</v>
      </c>
      <c r="F249" s="163">
        <f t="shared" si="21"/>
        <v>9.708443311813213</v>
      </c>
      <c r="G249" s="204">
        <f t="shared" si="20"/>
        <v>329.61</v>
      </c>
      <c r="H249" s="124">
        <v>85</v>
      </c>
      <c r="I249" s="132">
        <v>678.89</v>
      </c>
      <c r="J249" s="132">
        <v>349.28</v>
      </c>
    </row>
    <row r="250" spans="1:10" ht="23.25">
      <c r="A250" s="122"/>
      <c r="B250" s="124">
        <v>8</v>
      </c>
      <c r="C250" s="140">
        <v>84.7485</v>
      </c>
      <c r="D250" s="140">
        <v>84.7497</v>
      </c>
      <c r="E250" s="204">
        <f t="shared" si="19"/>
        <v>0.0011999999999972033</v>
      </c>
      <c r="F250" s="163">
        <f t="shared" si="21"/>
        <v>4.291998998523566</v>
      </c>
      <c r="G250" s="204">
        <f t="shared" si="20"/>
        <v>279.5899999999999</v>
      </c>
      <c r="H250" s="124">
        <v>86</v>
      </c>
      <c r="I250" s="132">
        <v>813.42</v>
      </c>
      <c r="J250" s="132">
        <v>533.83</v>
      </c>
    </row>
    <row r="251" spans="1:10" ht="23.25">
      <c r="A251" s="182"/>
      <c r="B251" s="183">
        <v>9</v>
      </c>
      <c r="C251" s="184">
        <v>87.6387</v>
      </c>
      <c r="D251" s="184">
        <v>87.6448</v>
      </c>
      <c r="E251" s="209">
        <f t="shared" si="19"/>
        <v>0.006100000000003547</v>
      </c>
      <c r="F251" s="186">
        <f t="shared" si="21"/>
        <v>24.739424909776314</v>
      </c>
      <c r="G251" s="209">
        <f t="shared" si="20"/>
        <v>246.57000000000005</v>
      </c>
      <c r="H251" s="183">
        <v>87</v>
      </c>
      <c r="I251" s="188">
        <v>888.24</v>
      </c>
      <c r="J251" s="188">
        <v>641.67</v>
      </c>
    </row>
    <row r="252" spans="1:10" ht="23.25">
      <c r="A252" s="173">
        <v>22013</v>
      </c>
      <c r="B252" s="174">
        <v>1</v>
      </c>
      <c r="C252" s="175">
        <v>85.3874</v>
      </c>
      <c r="D252" s="175">
        <v>85.389</v>
      </c>
      <c r="E252" s="208">
        <f t="shared" si="19"/>
        <v>0.001599999999996271</v>
      </c>
      <c r="F252" s="177">
        <f t="shared" si="21"/>
        <v>5.699223480787458</v>
      </c>
      <c r="G252" s="208">
        <f t="shared" si="20"/>
        <v>280.74</v>
      </c>
      <c r="H252" s="174">
        <v>1</v>
      </c>
      <c r="I252" s="179">
        <v>840.49</v>
      </c>
      <c r="J252" s="179">
        <v>559.75</v>
      </c>
    </row>
    <row r="253" spans="1:10" ht="23.25">
      <c r="A253" s="122"/>
      <c r="B253" s="124">
        <v>2</v>
      </c>
      <c r="C253" s="140">
        <v>87.4723</v>
      </c>
      <c r="D253" s="140">
        <v>87.4769</v>
      </c>
      <c r="E253" s="204">
        <f t="shared" si="19"/>
        <v>0.004599999999996385</v>
      </c>
      <c r="F253" s="163">
        <f t="shared" si="21"/>
        <v>15.008156606839755</v>
      </c>
      <c r="G253" s="204">
        <f t="shared" si="20"/>
        <v>306.5</v>
      </c>
      <c r="H253" s="124">
        <v>2</v>
      </c>
      <c r="I253" s="132">
        <v>824.69</v>
      </c>
      <c r="J253" s="132">
        <v>518.19</v>
      </c>
    </row>
    <row r="254" spans="1:10" ht="23.25">
      <c r="A254" s="122"/>
      <c r="B254" s="124">
        <v>3</v>
      </c>
      <c r="C254" s="140">
        <v>85.844</v>
      </c>
      <c r="D254" s="205">
        <v>85.8492</v>
      </c>
      <c r="E254" s="204">
        <f t="shared" si="19"/>
        <v>0.005200000000002092</v>
      </c>
      <c r="F254" s="163">
        <f t="shared" si="21"/>
        <v>19.387793147168605</v>
      </c>
      <c r="G254" s="204">
        <f t="shared" si="20"/>
        <v>268.21000000000004</v>
      </c>
      <c r="H254" s="124">
        <v>3</v>
      </c>
      <c r="I254" s="132">
        <v>798.76</v>
      </c>
      <c r="J254" s="132">
        <v>530.55</v>
      </c>
    </row>
    <row r="255" spans="1:10" ht="23.25">
      <c r="A255" s="122">
        <v>22034</v>
      </c>
      <c r="B255" s="124">
        <v>4</v>
      </c>
      <c r="C255" s="140">
        <v>85.0188</v>
      </c>
      <c r="D255" s="140">
        <v>85.0197</v>
      </c>
      <c r="E255" s="204">
        <f t="shared" si="19"/>
        <v>0.0009000000000014552</v>
      </c>
      <c r="F255" s="163">
        <f t="shared" si="21"/>
        <v>3.026736169502119</v>
      </c>
      <c r="G255" s="204">
        <f t="shared" si="20"/>
        <v>297.35</v>
      </c>
      <c r="H255" s="124">
        <v>4</v>
      </c>
      <c r="I255" s="132">
        <v>823.75</v>
      </c>
      <c r="J255" s="132">
        <v>526.4</v>
      </c>
    </row>
    <row r="256" spans="1:10" ht="23.25">
      <c r="A256" s="122"/>
      <c r="B256" s="124">
        <v>5</v>
      </c>
      <c r="C256" s="140">
        <v>84.992</v>
      </c>
      <c r="D256" s="140">
        <v>85.0019</v>
      </c>
      <c r="E256" s="204">
        <f t="shared" si="19"/>
        <v>0.009900000000001796</v>
      </c>
      <c r="F256" s="163">
        <f t="shared" si="21"/>
        <v>33.824182582260406</v>
      </c>
      <c r="G256" s="204">
        <f t="shared" si="20"/>
        <v>292.69</v>
      </c>
      <c r="H256" s="124">
        <v>5</v>
      </c>
      <c r="I256" s="132">
        <v>731.63</v>
      </c>
      <c r="J256" s="132">
        <v>438.94</v>
      </c>
    </row>
    <row r="257" spans="1:10" ht="23.25">
      <c r="A257" s="122"/>
      <c r="B257" s="124">
        <v>6</v>
      </c>
      <c r="C257" s="140">
        <v>87.3681</v>
      </c>
      <c r="D257" s="140">
        <v>87.3686</v>
      </c>
      <c r="E257" s="204">
        <f t="shared" si="19"/>
        <v>0.0005000000000023874</v>
      </c>
      <c r="F257" s="163">
        <f t="shared" si="21"/>
        <v>1.528584530731848</v>
      </c>
      <c r="G257" s="204">
        <f t="shared" si="20"/>
        <v>327.09999999999997</v>
      </c>
      <c r="H257" s="124">
        <v>6</v>
      </c>
      <c r="I257" s="132">
        <v>702.27</v>
      </c>
      <c r="J257" s="132">
        <v>375.17</v>
      </c>
    </row>
    <row r="258" spans="1:10" ht="23.25">
      <c r="A258" s="122">
        <v>22045</v>
      </c>
      <c r="B258" s="124">
        <v>1</v>
      </c>
      <c r="C258" s="140">
        <v>85.4188</v>
      </c>
      <c r="D258" s="140">
        <v>85.466</v>
      </c>
      <c r="E258" s="204">
        <f t="shared" si="19"/>
        <v>0.04719999999998947</v>
      </c>
      <c r="F258" s="163">
        <f t="shared" si="21"/>
        <v>159.7454902358597</v>
      </c>
      <c r="G258" s="204">
        <f t="shared" si="20"/>
        <v>295.47</v>
      </c>
      <c r="H258" s="124">
        <v>7</v>
      </c>
      <c r="I258" s="132">
        <v>688.44</v>
      </c>
      <c r="J258" s="132">
        <v>392.97</v>
      </c>
    </row>
    <row r="259" spans="1:10" ht="23.25">
      <c r="A259" s="122"/>
      <c r="B259" s="124">
        <v>2</v>
      </c>
      <c r="C259" s="140">
        <v>87.4834</v>
      </c>
      <c r="D259" s="140">
        <v>87.5365</v>
      </c>
      <c r="E259" s="204">
        <f t="shared" si="19"/>
        <v>0.05310000000000059</v>
      </c>
      <c r="F259" s="163">
        <f t="shared" si="21"/>
        <v>179.7684338817814</v>
      </c>
      <c r="G259" s="204">
        <f t="shared" si="20"/>
        <v>295.38</v>
      </c>
      <c r="H259" s="124">
        <v>8</v>
      </c>
      <c r="I259" s="132">
        <v>867.82</v>
      </c>
      <c r="J259" s="132">
        <v>572.44</v>
      </c>
    </row>
    <row r="260" spans="1:10" ht="23.25">
      <c r="A260" s="122"/>
      <c r="B260" s="124">
        <v>3</v>
      </c>
      <c r="C260" s="140">
        <v>85.868</v>
      </c>
      <c r="D260" s="140">
        <v>85.9005</v>
      </c>
      <c r="E260" s="204">
        <f t="shared" si="19"/>
        <v>0.03249999999999886</v>
      </c>
      <c r="F260" s="163">
        <f t="shared" si="21"/>
        <v>88.02578478372433</v>
      </c>
      <c r="G260" s="204">
        <f t="shared" si="20"/>
        <v>369.21000000000004</v>
      </c>
      <c r="H260" s="124">
        <v>9</v>
      </c>
      <c r="I260" s="132">
        <v>695.45</v>
      </c>
      <c r="J260" s="132">
        <v>326.24</v>
      </c>
    </row>
    <row r="261" spans="1:10" ht="23.25">
      <c r="A261" s="122">
        <v>22054</v>
      </c>
      <c r="B261" s="124">
        <v>4</v>
      </c>
      <c r="C261" s="140">
        <v>84.9998</v>
      </c>
      <c r="D261" s="140">
        <v>85.1132</v>
      </c>
      <c r="E261" s="204">
        <f t="shared" si="19"/>
        <v>0.11340000000001282</v>
      </c>
      <c r="F261" s="163">
        <f t="shared" si="21"/>
        <v>407.8403164898861</v>
      </c>
      <c r="G261" s="204">
        <f t="shared" si="20"/>
        <v>278.04999999999995</v>
      </c>
      <c r="H261" s="124">
        <v>10</v>
      </c>
      <c r="I261" s="132">
        <v>841.91</v>
      </c>
      <c r="J261" s="132">
        <v>563.86</v>
      </c>
    </row>
    <row r="262" spans="1:10" ht="23.25">
      <c r="A262" s="122"/>
      <c r="B262" s="124">
        <v>5</v>
      </c>
      <c r="C262" s="140">
        <v>85.029</v>
      </c>
      <c r="D262" s="140">
        <v>85.128</v>
      </c>
      <c r="E262" s="204">
        <f t="shared" si="19"/>
        <v>0.09900000000000375</v>
      </c>
      <c r="F262" s="163">
        <f t="shared" si="21"/>
        <v>359.6860921377844</v>
      </c>
      <c r="G262" s="204">
        <f t="shared" si="20"/>
        <v>275.23999999999995</v>
      </c>
      <c r="H262" s="124">
        <v>11</v>
      </c>
      <c r="I262" s="132">
        <v>786.53</v>
      </c>
      <c r="J262" s="132">
        <v>511.29</v>
      </c>
    </row>
    <row r="263" spans="1:10" ht="23.25">
      <c r="A263" s="122"/>
      <c r="B263" s="124">
        <v>6</v>
      </c>
      <c r="C263" s="140">
        <v>87.3891</v>
      </c>
      <c r="D263" s="140">
        <v>87.5122</v>
      </c>
      <c r="E263" s="204">
        <f t="shared" si="19"/>
        <v>0.12310000000000798</v>
      </c>
      <c r="F263" s="163">
        <f t="shared" si="21"/>
        <v>368.1550378323653</v>
      </c>
      <c r="G263" s="204">
        <f t="shared" si="20"/>
        <v>334.37</v>
      </c>
      <c r="H263" s="124">
        <v>12</v>
      </c>
      <c r="I263" s="132">
        <v>701.13</v>
      </c>
      <c r="J263" s="132">
        <v>366.76</v>
      </c>
    </row>
    <row r="264" spans="1:10" ht="23.25">
      <c r="A264" s="122">
        <v>22060</v>
      </c>
      <c r="B264" s="124">
        <v>7</v>
      </c>
      <c r="C264" s="140">
        <v>86.4608</v>
      </c>
      <c r="D264" s="140">
        <v>86.571</v>
      </c>
      <c r="E264" s="204">
        <f t="shared" si="19"/>
        <v>0.11019999999999186</v>
      </c>
      <c r="F264" s="163">
        <f t="shared" si="21"/>
        <v>412.6259033211961</v>
      </c>
      <c r="G264" s="204">
        <f t="shared" si="20"/>
        <v>267.07000000000005</v>
      </c>
      <c r="H264" s="124">
        <v>13</v>
      </c>
      <c r="I264" s="132">
        <v>818.94</v>
      </c>
      <c r="J264" s="132">
        <v>551.87</v>
      </c>
    </row>
    <row r="265" spans="1:10" ht="23.25">
      <c r="A265" s="122"/>
      <c r="B265" s="124">
        <v>8</v>
      </c>
      <c r="C265" s="140">
        <v>84.8175</v>
      </c>
      <c r="D265" s="140">
        <v>84.9447</v>
      </c>
      <c r="E265" s="204">
        <f t="shared" si="19"/>
        <v>0.12720000000000198</v>
      </c>
      <c r="F265" s="163">
        <f t="shared" si="21"/>
        <v>404.28439754633047</v>
      </c>
      <c r="G265" s="204">
        <f t="shared" si="20"/>
        <v>314.63000000000005</v>
      </c>
      <c r="H265" s="124">
        <v>14</v>
      </c>
      <c r="I265" s="132">
        <v>721.32</v>
      </c>
      <c r="J265" s="132">
        <v>406.69</v>
      </c>
    </row>
    <row r="266" spans="1:10" ht="23.25">
      <c r="A266" s="122"/>
      <c r="B266" s="124">
        <v>9</v>
      </c>
      <c r="C266" s="140">
        <v>87.6344</v>
      </c>
      <c r="D266" s="140">
        <v>87.7457</v>
      </c>
      <c r="E266" s="204">
        <f t="shared" si="19"/>
        <v>0.11129999999999995</v>
      </c>
      <c r="F266" s="163">
        <f t="shared" si="21"/>
        <v>313.6624957727425</v>
      </c>
      <c r="G266" s="204">
        <f t="shared" si="20"/>
        <v>354.84000000000003</v>
      </c>
      <c r="H266" s="124">
        <v>15</v>
      </c>
      <c r="I266" s="132">
        <v>722.94</v>
      </c>
      <c r="J266" s="132">
        <v>368.1</v>
      </c>
    </row>
    <row r="267" spans="1:10" ht="23.25">
      <c r="A267" s="122">
        <v>22074</v>
      </c>
      <c r="B267" s="124">
        <v>1</v>
      </c>
      <c r="C267" s="140">
        <v>85.3914</v>
      </c>
      <c r="D267" s="140">
        <v>85.4003</v>
      </c>
      <c r="E267" s="204">
        <f t="shared" si="19"/>
        <v>0.008899999999997021</v>
      </c>
      <c r="F267" s="163">
        <f t="shared" si="21"/>
        <v>34.65597134066829</v>
      </c>
      <c r="G267" s="204">
        <f t="shared" si="20"/>
        <v>256.80999999999995</v>
      </c>
      <c r="H267" s="124">
        <v>16</v>
      </c>
      <c r="I267" s="132">
        <v>831.79</v>
      </c>
      <c r="J267" s="132">
        <v>574.98</v>
      </c>
    </row>
    <row r="268" spans="1:10" ht="23.25">
      <c r="A268" s="122"/>
      <c r="B268" s="124">
        <v>2</v>
      </c>
      <c r="C268" s="140">
        <v>87.4513</v>
      </c>
      <c r="D268" s="140">
        <v>87.4637</v>
      </c>
      <c r="E268" s="204">
        <f t="shared" si="19"/>
        <v>0.012399999999999523</v>
      </c>
      <c r="F268" s="163">
        <f t="shared" si="21"/>
        <v>38.93860888679392</v>
      </c>
      <c r="G268" s="204">
        <f t="shared" si="20"/>
        <v>318.45</v>
      </c>
      <c r="H268" s="124">
        <v>17</v>
      </c>
      <c r="I268" s="132">
        <v>668.53</v>
      </c>
      <c r="J268" s="132">
        <v>350.08</v>
      </c>
    </row>
    <row r="269" spans="1:10" ht="23.25">
      <c r="A269" s="122"/>
      <c r="B269" s="124">
        <v>3</v>
      </c>
      <c r="C269" s="140">
        <v>85.862</v>
      </c>
      <c r="D269" s="140">
        <v>85.8758</v>
      </c>
      <c r="E269" s="204">
        <f t="shared" si="19"/>
        <v>0.013800000000003365</v>
      </c>
      <c r="F269" s="163">
        <f t="shared" si="21"/>
        <v>51.32973777200435</v>
      </c>
      <c r="G269" s="204">
        <f t="shared" si="20"/>
        <v>268.8499999999999</v>
      </c>
      <c r="H269" s="124">
        <v>18</v>
      </c>
      <c r="I269" s="132">
        <v>823.8</v>
      </c>
      <c r="J269" s="132">
        <v>554.95</v>
      </c>
    </row>
    <row r="270" spans="1:10" ht="23.25">
      <c r="A270" s="122">
        <v>22082</v>
      </c>
      <c r="B270" s="124">
        <v>4</v>
      </c>
      <c r="C270" s="140">
        <v>85.0022</v>
      </c>
      <c r="D270" s="140">
        <v>85.0096</v>
      </c>
      <c r="E270" s="204">
        <f t="shared" si="19"/>
        <v>0.00740000000000407</v>
      </c>
      <c r="F270" s="163">
        <f t="shared" si="21"/>
        <v>26.185421089894092</v>
      </c>
      <c r="G270" s="204">
        <f t="shared" si="20"/>
        <v>282.59999999999997</v>
      </c>
      <c r="H270" s="124">
        <v>19</v>
      </c>
      <c r="I270" s="132">
        <v>700.51</v>
      </c>
      <c r="J270" s="132">
        <v>417.91</v>
      </c>
    </row>
    <row r="271" spans="1:10" ht="23.25">
      <c r="A271" s="122"/>
      <c r="B271" s="124">
        <v>5</v>
      </c>
      <c r="C271" s="140">
        <v>85.0192</v>
      </c>
      <c r="D271" s="140">
        <v>85.0295</v>
      </c>
      <c r="E271" s="204">
        <f t="shared" si="19"/>
        <v>0.010300000000000864</v>
      </c>
      <c r="F271" s="163">
        <f t="shared" si="21"/>
        <v>37.676494257081224</v>
      </c>
      <c r="G271" s="204">
        <f t="shared" si="20"/>
        <v>273.38</v>
      </c>
      <c r="H271" s="124">
        <v>20</v>
      </c>
      <c r="I271" s="132">
        <v>682.61</v>
      </c>
      <c r="J271" s="132">
        <v>409.23</v>
      </c>
    </row>
    <row r="272" spans="1:10" ht="23.25">
      <c r="A272" s="122"/>
      <c r="B272" s="124">
        <v>6</v>
      </c>
      <c r="C272" s="140">
        <v>87.3855</v>
      </c>
      <c r="D272" s="140">
        <v>87.3965</v>
      </c>
      <c r="E272" s="204">
        <f t="shared" si="19"/>
        <v>0.01100000000000989</v>
      </c>
      <c r="F272" s="163">
        <f t="shared" si="21"/>
        <v>39.81035793134484</v>
      </c>
      <c r="G272" s="204">
        <f t="shared" si="20"/>
        <v>276.31</v>
      </c>
      <c r="H272" s="124">
        <v>21</v>
      </c>
      <c r="I272" s="132">
        <v>784.75</v>
      </c>
      <c r="J272" s="132">
        <v>508.44</v>
      </c>
    </row>
    <row r="273" spans="1:10" ht="23.25">
      <c r="A273" s="122">
        <v>22090</v>
      </c>
      <c r="B273" s="124">
        <v>7</v>
      </c>
      <c r="C273" s="140">
        <v>86.4287</v>
      </c>
      <c r="D273" s="140">
        <v>86.4402</v>
      </c>
      <c r="E273" s="204">
        <f t="shared" si="19"/>
        <v>0.011499999999998067</v>
      </c>
      <c r="F273" s="163">
        <f t="shared" si="21"/>
        <v>38.431975403529286</v>
      </c>
      <c r="G273" s="204">
        <f t="shared" si="20"/>
        <v>299.23</v>
      </c>
      <c r="H273" s="124">
        <v>22</v>
      </c>
      <c r="I273" s="132">
        <v>809.51</v>
      </c>
      <c r="J273" s="132">
        <v>510.28</v>
      </c>
    </row>
    <row r="274" spans="1:10" ht="23.25">
      <c r="A274" s="122"/>
      <c r="B274" s="124">
        <v>8</v>
      </c>
      <c r="C274" s="140">
        <v>84.7682</v>
      </c>
      <c r="D274" s="140">
        <v>84.7778</v>
      </c>
      <c r="E274" s="204">
        <f t="shared" si="19"/>
        <v>0.009600000000006048</v>
      </c>
      <c r="F274" s="163">
        <f t="shared" si="21"/>
        <v>31.25000000001969</v>
      </c>
      <c r="G274" s="204">
        <f t="shared" si="20"/>
        <v>307.2</v>
      </c>
      <c r="H274" s="124">
        <v>23</v>
      </c>
      <c r="I274" s="132">
        <v>678.87</v>
      </c>
      <c r="J274" s="132">
        <v>371.67</v>
      </c>
    </row>
    <row r="275" spans="1:10" ht="23.25">
      <c r="A275" s="122"/>
      <c r="B275" s="124">
        <v>9</v>
      </c>
      <c r="C275" s="140">
        <v>87.6126</v>
      </c>
      <c r="D275" s="140">
        <v>87.6202</v>
      </c>
      <c r="E275" s="204">
        <f t="shared" si="19"/>
        <v>0.0075999999999964984</v>
      </c>
      <c r="F275" s="163">
        <f t="shared" si="21"/>
        <v>27.238190810682028</v>
      </c>
      <c r="G275" s="204">
        <f t="shared" si="20"/>
        <v>279.02</v>
      </c>
      <c r="H275" s="124">
        <v>24</v>
      </c>
      <c r="I275" s="132">
        <v>759.42</v>
      </c>
      <c r="J275" s="132">
        <v>480.4</v>
      </c>
    </row>
    <row r="276" spans="1:10" ht="23.25">
      <c r="A276" s="122">
        <v>22102</v>
      </c>
      <c r="B276" s="124">
        <v>10</v>
      </c>
      <c r="C276" s="140">
        <v>85.0745</v>
      </c>
      <c r="D276" s="140">
        <v>85.1888</v>
      </c>
      <c r="E276" s="204">
        <f t="shared" si="19"/>
        <v>0.11430000000000007</v>
      </c>
      <c r="F276" s="163">
        <f t="shared" si="21"/>
        <v>367.689635205559</v>
      </c>
      <c r="G276" s="204">
        <f t="shared" si="20"/>
        <v>310.86</v>
      </c>
      <c r="H276" s="124">
        <v>25</v>
      </c>
      <c r="I276" s="132">
        <v>844.28</v>
      </c>
      <c r="J276" s="132">
        <v>533.42</v>
      </c>
    </row>
    <row r="277" spans="1:10" ht="23.25">
      <c r="A277" s="122"/>
      <c r="B277" s="124">
        <v>11</v>
      </c>
      <c r="C277" s="140">
        <v>86.1034</v>
      </c>
      <c r="D277" s="140">
        <v>86.2096</v>
      </c>
      <c r="E277" s="204">
        <f t="shared" si="19"/>
        <v>0.10620000000000118</v>
      </c>
      <c r="F277" s="163">
        <f t="shared" si="21"/>
        <v>351.42289874255846</v>
      </c>
      <c r="G277" s="204">
        <f t="shared" si="20"/>
        <v>302.20000000000005</v>
      </c>
      <c r="H277" s="124">
        <v>26</v>
      </c>
      <c r="I277" s="132">
        <v>697.59</v>
      </c>
      <c r="J277" s="132">
        <v>395.39</v>
      </c>
    </row>
    <row r="278" spans="1:10" ht="23.25">
      <c r="A278" s="122"/>
      <c r="B278" s="124">
        <v>12</v>
      </c>
      <c r="C278" s="140">
        <v>84.935</v>
      </c>
      <c r="D278" s="140">
        <v>85.0562</v>
      </c>
      <c r="E278" s="204">
        <f t="shared" si="19"/>
        <v>0.12120000000000175</v>
      </c>
      <c r="F278" s="163">
        <f t="shared" si="21"/>
        <v>345.54526015681176</v>
      </c>
      <c r="G278" s="204">
        <f t="shared" si="20"/>
        <v>350.75000000000006</v>
      </c>
      <c r="H278" s="124">
        <v>27</v>
      </c>
      <c r="I278" s="132">
        <v>704.19</v>
      </c>
      <c r="J278" s="132">
        <v>353.44</v>
      </c>
    </row>
    <row r="279" spans="1:10" ht="23.25">
      <c r="A279" s="122">
        <v>22110</v>
      </c>
      <c r="B279" s="124">
        <v>13</v>
      </c>
      <c r="C279" s="140">
        <v>86.7531</v>
      </c>
      <c r="D279" s="140">
        <v>86.868</v>
      </c>
      <c r="E279" s="204">
        <f t="shared" si="19"/>
        <v>0.11489999999999156</v>
      </c>
      <c r="F279" s="163">
        <f t="shared" si="21"/>
        <v>354.8486720197392</v>
      </c>
      <c r="G279" s="204">
        <f t="shared" si="20"/>
        <v>323.8</v>
      </c>
      <c r="H279" s="124">
        <v>28</v>
      </c>
      <c r="I279" s="132">
        <v>686.49</v>
      </c>
      <c r="J279" s="132">
        <v>362.69</v>
      </c>
    </row>
    <row r="280" spans="1:10" ht="23.25">
      <c r="A280" s="122"/>
      <c r="B280" s="124">
        <v>14</v>
      </c>
      <c r="C280" s="140">
        <v>86.0125</v>
      </c>
      <c r="D280" s="140">
        <v>86.1231</v>
      </c>
      <c r="E280" s="204">
        <f t="shared" si="19"/>
        <v>0.11059999999999093</v>
      </c>
      <c r="F280" s="163">
        <f t="shared" si="21"/>
        <v>370.02341920371674</v>
      </c>
      <c r="G280" s="204">
        <f t="shared" si="20"/>
        <v>298.9</v>
      </c>
      <c r="H280" s="124">
        <v>29</v>
      </c>
      <c r="I280" s="132">
        <v>856.36</v>
      </c>
      <c r="J280" s="132">
        <v>557.46</v>
      </c>
    </row>
    <row r="281" spans="1:10" ht="23.25">
      <c r="A281" s="122"/>
      <c r="B281" s="124">
        <v>15</v>
      </c>
      <c r="C281" s="140">
        <v>87.0592</v>
      </c>
      <c r="D281" s="140">
        <v>87.1578</v>
      </c>
      <c r="E281" s="204">
        <f t="shared" si="19"/>
        <v>0.09859999999999047</v>
      </c>
      <c r="F281" s="163">
        <f t="shared" si="21"/>
        <v>322.9398663696792</v>
      </c>
      <c r="G281" s="204">
        <f t="shared" si="20"/>
        <v>305.32000000000005</v>
      </c>
      <c r="H281" s="124">
        <v>30</v>
      </c>
      <c r="I281" s="132">
        <v>774.57</v>
      </c>
      <c r="J281" s="132">
        <v>469.25</v>
      </c>
    </row>
    <row r="282" spans="1:10" ht="23.25">
      <c r="A282" s="122">
        <v>22122</v>
      </c>
      <c r="B282" s="124">
        <v>16</v>
      </c>
      <c r="C282" s="140">
        <v>86.1898</v>
      </c>
      <c r="D282" s="140">
        <v>86.3122</v>
      </c>
      <c r="E282" s="204">
        <f t="shared" si="19"/>
        <v>0.12239999999999895</v>
      </c>
      <c r="F282" s="163">
        <f t="shared" si="21"/>
        <v>322.2833671239341</v>
      </c>
      <c r="G282" s="204">
        <f t="shared" si="20"/>
        <v>379.79</v>
      </c>
      <c r="H282" s="124">
        <v>31</v>
      </c>
      <c r="I282" s="132">
        <v>749.12</v>
      </c>
      <c r="J282" s="132">
        <v>369.33</v>
      </c>
    </row>
    <row r="283" spans="1:10" ht="23.25">
      <c r="A283" s="122"/>
      <c r="B283" s="124">
        <v>17</v>
      </c>
      <c r="C283" s="140">
        <v>87.2669</v>
      </c>
      <c r="D283" s="140">
        <v>87.3701</v>
      </c>
      <c r="E283" s="204">
        <f t="shared" si="19"/>
        <v>0.10319999999998686</v>
      </c>
      <c r="F283" s="163">
        <f t="shared" si="21"/>
        <v>304.67642890879443</v>
      </c>
      <c r="G283" s="204">
        <f t="shared" si="20"/>
        <v>338.72</v>
      </c>
      <c r="H283" s="124">
        <v>32</v>
      </c>
      <c r="I283" s="132">
        <v>861.7</v>
      </c>
      <c r="J283" s="132">
        <v>522.98</v>
      </c>
    </row>
    <row r="284" spans="1:10" ht="23.25">
      <c r="A284" s="122"/>
      <c r="B284" s="124">
        <v>18</v>
      </c>
      <c r="C284" s="140">
        <v>85.196</v>
      </c>
      <c r="D284" s="140">
        <v>85.3181</v>
      </c>
      <c r="E284" s="204">
        <f t="shared" si="19"/>
        <v>0.1221000000000032</v>
      </c>
      <c r="F284" s="163">
        <f t="shared" si="21"/>
        <v>412.68124514145825</v>
      </c>
      <c r="G284" s="204">
        <f t="shared" si="20"/>
        <v>295.8699999999999</v>
      </c>
      <c r="H284" s="124">
        <v>33</v>
      </c>
      <c r="I284" s="132">
        <v>844.31</v>
      </c>
      <c r="J284" s="132">
        <v>548.44</v>
      </c>
    </row>
    <row r="285" spans="1:10" ht="23.25">
      <c r="A285" s="122">
        <v>22136</v>
      </c>
      <c r="B285" s="124">
        <v>1</v>
      </c>
      <c r="C285" s="140">
        <v>85.4375</v>
      </c>
      <c r="D285" s="140">
        <v>85.4855</v>
      </c>
      <c r="E285" s="204">
        <f t="shared" si="19"/>
        <v>0.04800000000000182</v>
      </c>
      <c r="F285" s="163">
        <f t="shared" si="21"/>
        <v>240.57738572575093</v>
      </c>
      <c r="G285" s="204">
        <f t="shared" si="20"/>
        <v>199.51999999999998</v>
      </c>
      <c r="H285" s="124">
        <v>34</v>
      </c>
      <c r="I285" s="132">
        <v>744.75</v>
      </c>
      <c r="J285" s="132">
        <v>545.23</v>
      </c>
    </row>
    <row r="286" spans="1:10" ht="23.25">
      <c r="A286" s="122"/>
      <c r="B286" s="124">
        <v>2</v>
      </c>
      <c r="C286" s="140">
        <v>87.4973</v>
      </c>
      <c r="D286" s="140">
        <v>87.5559</v>
      </c>
      <c r="E286" s="204">
        <f t="shared" si="19"/>
        <v>0.05859999999999843</v>
      </c>
      <c r="F286" s="163">
        <f t="shared" si="21"/>
        <v>183.91814700897132</v>
      </c>
      <c r="G286" s="204">
        <f t="shared" si="20"/>
        <v>318.61999999999995</v>
      </c>
      <c r="H286" s="124">
        <v>35</v>
      </c>
      <c r="I286" s="132">
        <v>691.16</v>
      </c>
      <c r="J286" s="132">
        <v>372.54</v>
      </c>
    </row>
    <row r="287" spans="1:10" ht="23.25">
      <c r="A287" s="122"/>
      <c r="B287" s="124">
        <v>3</v>
      </c>
      <c r="C287" s="140">
        <v>85.885</v>
      </c>
      <c r="D287" s="140">
        <v>85.9244</v>
      </c>
      <c r="E287" s="204">
        <f t="shared" si="19"/>
        <v>0.039400000000000546</v>
      </c>
      <c r="F287" s="163">
        <f t="shared" si="21"/>
        <v>126.52536929993754</v>
      </c>
      <c r="G287" s="204">
        <f t="shared" si="20"/>
        <v>311.4</v>
      </c>
      <c r="H287" s="124">
        <v>36</v>
      </c>
      <c r="I287" s="132">
        <v>721.38</v>
      </c>
      <c r="J287" s="132">
        <v>409.98</v>
      </c>
    </row>
    <row r="288" spans="1:10" ht="23.25">
      <c r="A288" s="122">
        <v>22149</v>
      </c>
      <c r="B288" s="124">
        <v>45</v>
      </c>
      <c r="C288" s="140">
        <v>85.0425</v>
      </c>
      <c r="D288" s="140">
        <v>85.0886</v>
      </c>
      <c r="E288" s="204">
        <f t="shared" si="19"/>
        <v>0.04609999999999559</v>
      </c>
      <c r="F288" s="163">
        <f t="shared" si="21"/>
        <v>144.82736954539786</v>
      </c>
      <c r="G288" s="204">
        <f t="shared" si="20"/>
        <v>318.31</v>
      </c>
      <c r="H288" s="124">
        <v>37</v>
      </c>
      <c r="I288" s="132">
        <v>711.87</v>
      </c>
      <c r="J288" s="132">
        <v>393.56</v>
      </c>
    </row>
    <row r="289" spans="1:10" ht="23.25">
      <c r="A289" s="122"/>
      <c r="B289" s="124">
        <v>5</v>
      </c>
      <c r="C289" s="140">
        <v>85.0652</v>
      </c>
      <c r="D289" s="140">
        <v>85.1178</v>
      </c>
      <c r="E289" s="204">
        <f t="shared" si="19"/>
        <v>0.052599999999998204</v>
      </c>
      <c r="F289" s="163">
        <f t="shared" si="21"/>
        <v>198.8056542444561</v>
      </c>
      <c r="G289" s="204">
        <f t="shared" si="20"/>
        <v>264.58000000000004</v>
      </c>
      <c r="H289" s="124">
        <v>38</v>
      </c>
      <c r="I289" s="132">
        <v>809.48</v>
      </c>
      <c r="J289" s="132">
        <v>544.9</v>
      </c>
    </row>
    <row r="290" spans="1:10" ht="23.25">
      <c r="A290" s="122"/>
      <c r="B290" s="124">
        <v>6</v>
      </c>
      <c r="C290" s="140">
        <v>87.4202</v>
      </c>
      <c r="D290" s="140">
        <v>87.4677</v>
      </c>
      <c r="E290" s="204">
        <f t="shared" si="19"/>
        <v>0.04749999999999943</v>
      </c>
      <c r="F290" s="163">
        <f t="shared" si="21"/>
        <v>152.4732770519675</v>
      </c>
      <c r="G290" s="204">
        <f t="shared" si="20"/>
        <v>311.53</v>
      </c>
      <c r="H290" s="124">
        <v>39</v>
      </c>
      <c r="I290" s="132">
        <v>677.3</v>
      </c>
      <c r="J290" s="132">
        <v>365.77</v>
      </c>
    </row>
    <row r="291" spans="1:10" ht="23.25">
      <c r="A291" s="122">
        <v>22157</v>
      </c>
      <c r="B291" s="124">
        <v>7</v>
      </c>
      <c r="C291" s="140">
        <v>86.4735</v>
      </c>
      <c r="D291" s="140">
        <v>86.5288</v>
      </c>
      <c r="E291" s="204">
        <f t="shared" si="19"/>
        <v>0.05530000000000257</v>
      </c>
      <c r="F291" s="163">
        <f t="shared" si="21"/>
        <v>217.33149931225213</v>
      </c>
      <c r="G291" s="204">
        <f t="shared" si="20"/>
        <v>254.45000000000005</v>
      </c>
      <c r="H291" s="124">
        <v>40</v>
      </c>
      <c r="I291" s="132">
        <v>811.07</v>
      </c>
      <c r="J291" s="132">
        <v>556.62</v>
      </c>
    </row>
    <row r="292" spans="1:10" ht="23.25">
      <c r="A292" s="122"/>
      <c r="B292" s="124">
        <v>8</v>
      </c>
      <c r="C292" s="140">
        <v>84.8354</v>
      </c>
      <c r="D292" s="140">
        <v>84.8846</v>
      </c>
      <c r="E292" s="204">
        <f t="shared" si="19"/>
        <v>0.04919999999999902</v>
      </c>
      <c r="F292" s="163">
        <f t="shared" si="21"/>
        <v>169.65517241378973</v>
      </c>
      <c r="G292" s="204">
        <f t="shared" si="20"/>
        <v>290</v>
      </c>
      <c r="H292" s="124">
        <v>41</v>
      </c>
      <c r="I292" s="132">
        <v>804.94</v>
      </c>
      <c r="J292" s="132">
        <v>514.94</v>
      </c>
    </row>
    <row r="293" spans="1:10" ht="23.25">
      <c r="A293" s="122"/>
      <c r="B293" s="124">
        <v>9</v>
      </c>
      <c r="C293" s="140">
        <v>87.6817</v>
      </c>
      <c r="D293" s="140">
        <v>87.7317</v>
      </c>
      <c r="E293" s="204">
        <f t="shared" si="19"/>
        <v>0.04999999999999716</v>
      </c>
      <c r="F293" s="163">
        <f t="shared" si="21"/>
        <v>184.39977872025506</v>
      </c>
      <c r="G293" s="204">
        <f t="shared" si="20"/>
        <v>271.15</v>
      </c>
      <c r="H293" s="124">
        <v>42</v>
      </c>
      <c r="I293" s="132">
        <v>823.06</v>
      </c>
      <c r="J293" s="132">
        <v>551.91</v>
      </c>
    </row>
    <row r="294" spans="1:10" ht="23.25">
      <c r="A294" s="122">
        <v>22171</v>
      </c>
      <c r="B294" s="124">
        <v>1</v>
      </c>
      <c r="C294" s="140">
        <v>85.398</v>
      </c>
      <c r="D294" s="205">
        <v>85.4372</v>
      </c>
      <c r="E294" s="204">
        <f t="shared" si="19"/>
        <v>0.03920000000000812</v>
      </c>
      <c r="F294" s="163">
        <f t="shared" si="21"/>
        <v>144.30864379328563</v>
      </c>
      <c r="G294" s="204">
        <f t="shared" si="20"/>
        <v>271.6400000000001</v>
      </c>
      <c r="H294" s="124">
        <v>43</v>
      </c>
      <c r="I294" s="132">
        <v>825.07</v>
      </c>
      <c r="J294" s="132">
        <v>553.43</v>
      </c>
    </row>
    <row r="295" spans="1:10" ht="23.25">
      <c r="A295" s="122"/>
      <c r="B295" s="124">
        <v>2</v>
      </c>
      <c r="C295" s="140">
        <v>87.4828</v>
      </c>
      <c r="D295" s="140">
        <v>87.5248</v>
      </c>
      <c r="E295" s="204">
        <f aca="true" t="shared" si="22" ref="E295:E446">D295-C295</f>
        <v>0.04200000000000159</v>
      </c>
      <c r="F295" s="163">
        <f t="shared" si="21"/>
        <v>148.32079669457076</v>
      </c>
      <c r="G295" s="204">
        <f t="shared" si="20"/>
        <v>283.16999999999996</v>
      </c>
      <c r="H295" s="124">
        <v>44</v>
      </c>
      <c r="I295" s="132">
        <v>841.86</v>
      </c>
      <c r="J295" s="132">
        <v>558.69</v>
      </c>
    </row>
    <row r="296" spans="1:10" ht="23.25">
      <c r="A296" s="122"/>
      <c r="B296" s="124">
        <v>3</v>
      </c>
      <c r="C296" s="140">
        <v>85.92</v>
      </c>
      <c r="D296" s="140">
        <v>85.96</v>
      </c>
      <c r="E296" s="204">
        <f t="shared" si="22"/>
        <v>0.03999999999999204</v>
      </c>
      <c r="F296" s="163">
        <f t="shared" si="21"/>
        <v>134.89815189529216</v>
      </c>
      <c r="G296" s="204">
        <f t="shared" si="20"/>
        <v>296.52000000000004</v>
      </c>
      <c r="H296" s="124">
        <v>45</v>
      </c>
      <c r="I296" s="132">
        <v>683.96</v>
      </c>
      <c r="J296" s="132">
        <v>387.44</v>
      </c>
    </row>
    <row r="297" spans="1:10" ht="23.25">
      <c r="A297" s="122">
        <v>22177</v>
      </c>
      <c r="B297" s="124">
        <v>4</v>
      </c>
      <c r="C297" s="140">
        <v>85.0562</v>
      </c>
      <c r="D297" s="140">
        <v>85.1589</v>
      </c>
      <c r="E297" s="204">
        <f t="shared" si="22"/>
        <v>0.10269999999999868</v>
      </c>
      <c r="F297" s="163">
        <f t="shared" si="21"/>
        <v>328.85046429714595</v>
      </c>
      <c r="G297" s="204">
        <f t="shared" si="20"/>
        <v>312.3</v>
      </c>
      <c r="H297" s="124">
        <v>46</v>
      </c>
      <c r="I297" s="132">
        <v>674.89</v>
      </c>
      <c r="J297" s="132">
        <v>362.59</v>
      </c>
    </row>
    <row r="298" spans="1:10" ht="23.25">
      <c r="A298" s="122"/>
      <c r="B298" s="124">
        <v>5</v>
      </c>
      <c r="C298" s="140">
        <v>85.0749</v>
      </c>
      <c r="D298" s="140">
        <v>85.1813</v>
      </c>
      <c r="E298" s="204">
        <f t="shared" si="22"/>
        <v>0.10639999999999361</v>
      </c>
      <c r="F298" s="163">
        <f t="shared" si="21"/>
        <v>396.61535020685733</v>
      </c>
      <c r="G298" s="204">
        <f t="shared" si="20"/>
        <v>268.27</v>
      </c>
      <c r="H298" s="124">
        <v>47</v>
      </c>
      <c r="I298" s="132">
        <v>676.78</v>
      </c>
      <c r="J298" s="132">
        <v>408.51</v>
      </c>
    </row>
    <row r="299" spans="1:10" ht="23.25">
      <c r="A299" s="122"/>
      <c r="B299" s="124">
        <v>6</v>
      </c>
      <c r="C299" s="140">
        <v>87.4101</v>
      </c>
      <c r="D299" s="140">
        <v>87.5457</v>
      </c>
      <c r="E299" s="204">
        <f t="shared" si="22"/>
        <v>0.1355999999999966</v>
      </c>
      <c r="F299" s="163">
        <f t="shared" si="21"/>
        <v>415.6321839080357</v>
      </c>
      <c r="G299" s="204">
        <f t="shared" si="20"/>
        <v>326.24999999999994</v>
      </c>
      <c r="H299" s="124">
        <v>48</v>
      </c>
      <c r="I299" s="132">
        <v>692.66</v>
      </c>
      <c r="J299" s="132">
        <v>366.41</v>
      </c>
    </row>
    <row r="300" spans="1:10" ht="23.25">
      <c r="A300" s="122">
        <v>22184</v>
      </c>
      <c r="B300" s="124">
        <v>7</v>
      </c>
      <c r="C300" s="140">
        <v>86.4744</v>
      </c>
      <c r="D300" s="140">
        <v>86.5683</v>
      </c>
      <c r="E300" s="204">
        <f t="shared" si="22"/>
        <v>0.09389999999999077</v>
      </c>
      <c r="F300" s="163">
        <f t="shared" si="21"/>
        <v>317.4334877116756</v>
      </c>
      <c r="G300" s="204">
        <f t="shared" si="20"/>
        <v>295.81000000000006</v>
      </c>
      <c r="H300" s="124">
        <v>49</v>
      </c>
      <c r="I300" s="132">
        <v>689.96</v>
      </c>
      <c r="J300" s="132">
        <v>394.15</v>
      </c>
    </row>
    <row r="301" spans="1:10" ht="23.25">
      <c r="A301" s="122"/>
      <c r="B301" s="124">
        <v>8</v>
      </c>
      <c r="C301" s="140">
        <v>84.8135</v>
      </c>
      <c r="D301" s="140">
        <v>84.8946</v>
      </c>
      <c r="E301" s="204">
        <f t="shared" si="22"/>
        <v>0.08109999999999218</v>
      </c>
      <c r="F301" s="163">
        <f t="shared" si="21"/>
        <v>249.49240140279386</v>
      </c>
      <c r="G301" s="204">
        <f t="shared" si="20"/>
        <v>325.06</v>
      </c>
      <c r="H301" s="124">
        <v>50</v>
      </c>
      <c r="I301" s="132">
        <v>672.27</v>
      </c>
      <c r="J301" s="132">
        <v>347.21</v>
      </c>
    </row>
    <row r="302" spans="1:10" ht="23.25">
      <c r="A302" s="122"/>
      <c r="B302" s="124">
        <v>9</v>
      </c>
      <c r="C302" s="140">
        <v>87.6584</v>
      </c>
      <c r="D302" s="140">
        <v>87.7306</v>
      </c>
      <c r="E302" s="204">
        <f t="shared" si="22"/>
        <v>0.07219999999999516</v>
      </c>
      <c r="F302" s="163">
        <f t="shared" si="21"/>
        <v>250.7205611695495</v>
      </c>
      <c r="G302" s="204">
        <f t="shared" si="20"/>
        <v>287.9699999999999</v>
      </c>
      <c r="H302" s="124">
        <v>51</v>
      </c>
      <c r="I302" s="132">
        <v>837.43</v>
      </c>
      <c r="J302" s="132">
        <v>549.46</v>
      </c>
    </row>
    <row r="303" spans="1:10" ht="23.25">
      <c r="A303" s="122">
        <v>22194</v>
      </c>
      <c r="B303" s="124">
        <v>19</v>
      </c>
      <c r="C303" s="140">
        <v>89.019</v>
      </c>
      <c r="D303" s="205">
        <v>89.0525</v>
      </c>
      <c r="E303" s="204">
        <f t="shared" si="22"/>
        <v>0.03349999999998943</v>
      </c>
      <c r="F303" s="163">
        <f t="shared" si="21"/>
        <v>118.2659041163222</v>
      </c>
      <c r="G303" s="204">
        <f t="shared" si="20"/>
        <v>283.26</v>
      </c>
      <c r="H303" s="124">
        <v>52</v>
      </c>
      <c r="I303" s="132">
        <v>676.86</v>
      </c>
      <c r="J303" s="132">
        <v>393.6</v>
      </c>
    </row>
    <row r="304" spans="1:10" ht="23.25">
      <c r="A304" s="122"/>
      <c r="B304" s="124">
        <v>20</v>
      </c>
      <c r="C304" s="140">
        <v>84.7522</v>
      </c>
      <c r="D304" s="140">
        <v>84.7836</v>
      </c>
      <c r="E304" s="204">
        <f t="shared" si="22"/>
        <v>0.03140000000000498</v>
      </c>
      <c r="F304" s="163">
        <f t="shared" si="21"/>
        <v>108.13416901992211</v>
      </c>
      <c r="G304" s="204">
        <f t="shared" si="20"/>
        <v>290.38</v>
      </c>
      <c r="H304" s="124">
        <v>53</v>
      </c>
      <c r="I304" s="132">
        <v>628.49</v>
      </c>
      <c r="J304" s="132">
        <v>338.11</v>
      </c>
    </row>
    <row r="305" spans="1:10" ht="23.25">
      <c r="A305" s="122"/>
      <c r="B305" s="124">
        <v>21</v>
      </c>
      <c r="C305" s="140">
        <v>86.4085</v>
      </c>
      <c r="D305" s="140">
        <v>86.4333</v>
      </c>
      <c r="E305" s="204">
        <f t="shared" si="22"/>
        <v>0.024799999999999045</v>
      </c>
      <c r="F305" s="163">
        <f t="shared" si="21"/>
        <v>94.98640315599619</v>
      </c>
      <c r="G305" s="204">
        <f t="shared" si="20"/>
        <v>261.09000000000003</v>
      </c>
      <c r="H305" s="124">
        <v>54</v>
      </c>
      <c r="I305" s="132">
        <v>815.07</v>
      </c>
      <c r="J305" s="132">
        <v>553.98</v>
      </c>
    </row>
    <row r="306" spans="1:10" ht="23.25">
      <c r="A306" s="122">
        <v>22208</v>
      </c>
      <c r="B306" s="124">
        <v>22</v>
      </c>
      <c r="C306" s="140">
        <v>85.2273</v>
      </c>
      <c r="D306" s="140">
        <v>85.3234</v>
      </c>
      <c r="E306" s="204">
        <f t="shared" si="22"/>
        <v>0.09610000000000696</v>
      </c>
      <c r="F306" s="163">
        <f aca="true" t="shared" si="23" ref="F306:F353">((10^6)*E306/G306)</f>
        <v>326.54864249552134</v>
      </c>
      <c r="G306" s="204">
        <f t="shared" si="20"/>
        <v>294.28999999999996</v>
      </c>
      <c r="H306" s="124">
        <v>55</v>
      </c>
      <c r="I306" s="132">
        <v>821.62</v>
      </c>
      <c r="J306" s="132">
        <v>527.33</v>
      </c>
    </row>
    <row r="307" spans="1:10" ht="23.25">
      <c r="A307" s="122"/>
      <c r="B307" s="124">
        <v>23</v>
      </c>
      <c r="C307" s="140">
        <v>87.7164</v>
      </c>
      <c r="D307" s="140">
        <v>87.8086</v>
      </c>
      <c r="E307" s="204">
        <f t="shared" si="22"/>
        <v>0.09220000000000539</v>
      </c>
      <c r="F307" s="163">
        <f t="shared" si="23"/>
        <v>307.8361323495222</v>
      </c>
      <c r="G307" s="204">
        <f t="shared" si="20"/>
        <v>299.51</v>
      </c>
      <c r="H307" s="124">
        <v>56</v>
      </c>
      <c r="I307" s="132">
        <v>829.96</v>
      </c>
      <c r="J307" s="132">
        <v>530.45</v>
      </c>
    </row>
    <row r="308" spans="1:10" ht="23.25">
      <c r="A308" s="122"/>
      <c r="B308" s="124">
        <v>24</v>
      </c>
      <c r="C308" s="140">
        <v>88.093</v>
      </c>
      <c r="D308" s="140">
        <v>88.1934</v>
      </c>
      <c r="E308" s="204">
        <f t="shared" si="22"/>
        <v>0.10039999999999338</v>
      </c>
      <c r="F308" s="163">
        <f t="shared" si="23"/>
        <v>314.03459385065645</v>
      </c>
      <c r="G308" s="204">
        <f t="shared" si="20"/>
        <v>319.71000000000004</v>
      </c>
      <c r="H308" s="124">
        <v>57</v>
      </c>
      <c r="I308" s="132">
        <v>828.61</v>
      </c>
      <c r="J308" s="132">
        <v>508.9</v>
      </c>
    </row>
    <row r="309" spans="1:10" ht="23.25">
      <c r="A309" s="122">
        <v>22219</v>
      </c>
      <c r="B309" s="124">
        <v>25</v>
      </c>
      <c r="C309" s="140">
        <v>87.1245</v>
      </c>
      <c r="D309" s="140">
        <v>87.1563</v>
      </c>
      <c r="E309" s="204">
        <f t="shared" si="22"/>
        <v>0.03180000000000405</v>
      </c>
      <c r="F309" s="163">
        <f t="shared" si="23"/>
        <v>136.8330464716181</v>
      </c>
      <c r="G309" s="204">
        <f t="shared" si="20"/>
        <v>232.39999999999998</v>
      </c>
      <c r="H309" s="124">
        <v>58</v>
      </c>
      <c r="I309" s="132">
        <v>747.34</v>
      </c>
      <c r="J309" s="132">
        <v>514.94</v>
      </c>
    </row>
    <row r="310" spans="1:10" ht="23.25">
      <c r="A310" s="122"/>
      <c r="B310" s="124">
        <v>26</v>
      </c>
      <c r="C310" s="140">
        <v>85.8878</v>
      </c>
      <c r="D310" s="140">
        <v>85.917</v>
      </c>
      <c r="E310" s="204">
        <f t="shared" si="22"/>
        <v>0.029200000000003</v>
      </c>
      <c r="F310" s="163">
        <f t="shared" si="23"/>
        <v>103.82960566085765</v>
      </c>
      <c r="G310" s="204">
        <f t="shared" si="20"/>
        <v>281.23</v>
      </c>
      <c r="H310" s="124">
        <v>59</v>
      </c>
      <c r="I310" s="132">
        <v>755.12</v>
      </c>
      <c r="J310" s="132">
        <v>473.89</v>
      </c>
    </row>
    <row r="311" spans="1:10" ht="23.25">
      <c r="A311" s="122"/>
      <c r="B311" s="124">
        <v>27</v>
      </c>
      <c r="C311" s="140">
        <v>86.398</v>
      </c>
      <c r="D311" s="140">
        <v>86.4275</v>
      </c>
      <c r="E311" s="204">
        <f t="shared" si="22"/>
        <v>0.02949999999999875</v>
      </c>
      <c r="F311" s="163">
        <f t="shared" si="23"/>
        <v>116.83168316831187</v>
      </c>
      <c r="G311" s="204">
        <f t="shared" si="20"/>
        <v>252.5</v>
      </c>
      <c r="H311" s="124">
        <v>60</v>
      </c>
      <c r="I311" s="132">
        <v>822.28</v>
      </c>
      <c r="J311" s="132">
        <v>569.78</v>
      </c>
    </row>
    <row r="312" spans="1:10" ht="23.25">
      <c r="A312" s="122">
        <v>22227</v>
      </c>
      <c r="B312" s="124">
        <v>1</v>
      </c>
      <c r="C312" s="140">
        <v>85.428</v>
      </c>
      <c r="D312" s="140">
        <v>85.4305</v>
      </c>
      <c r="E312" s="204">
        <f t="shared" si="22"/>
        <v>0.0024999999999977263</v>
      </c>
      <c r="F312" s="163">
        <f t="shared" si="23"/>
        <v>7.844367743952701</v>
      </c>
      <c r="G312" s="204">
        <f t="shared" si="20"/>
        <v>318.70000000000005</v>
      </c>
      <c r="H312" s="124">
        <v>61</v>
      </c>
      <c r="I312" s="132">
        <v>735.23</v>
      </c>
      <c r="J312" s="132">
        <v>416.53</v>
      </c>
    </row>
    <row r="313" spans="1:10" ht="23.25">
      <c r="A313" s="122"/>
      <c r="B313" s="124">
        <v>2</v>
      </c>
      <c r="C313" s="140">
        <v>87.4564</v>
      </c>
      <c r="D313" s="140">
        <v>87.4608</v>
      </c>
      <c r="E313" s="204">
        <f t="shared" si="22"/>
        <v>0.004400000000003956</v>
      </c>
      <c r="F313" s="163">
        <f t="shared" si="23"/>
        <v>15.04222077879032</v>
      </c>
      <c r="G313" s="204">
        <f t="shared" si="20"/>
        <v>292.51</v>
      </c>
      <c r="H313" s="124">
        <v>62</v>
      </c>
      <c r="I313" s="132">
        <v>676.86</v>
      </c>
      <c r="J313" s="132">
        <v>384.35</v>
      </c>
    </row>
    <row r="314" spans="1:10" ht="23.25">
      <c r="A314" s="122"/>
      <c r="B314" s="124">
        <v>3</v>
      </c>
      <c r="C314" s="140">
        <v>85.8898</v>
      </c>
      <c r="D314" s="140">
        <v>85.894</v>
      </c>
      <c r="E314" s="204">
        <f t="shared" si="22"/>
        <v>0.004200000000011528</v>
      </c>
      <c r="F314" s="163">
        <f t="shared" si="23"/>
        <v>12.252042007034795</v>
      </c>
      <c r="G314" s="204">
        <f t="shared" si="20"/>
        <v>342.8</v>
      </c>
      <c r="H314" s="124">
        <v>63</v>
      </c>
      <c r="I314" s="132">
        <v>708.39</v>
      </c>
      <c r="J314" s="132">
        <v>365.59</v>
      </c>
    </row>
    <row r="315" spans="1:10" ht="23.25">
      <c r="A315" s="122">
        <v>22236</v>
      </c>
      <c r="B315" s="124">
        <v>4</v>
      </c>
      <c r="C315" s="140">
        <v>84.9942</v>
      </c>
      <c r="D315" s="140">
        <v>84.9987</v>
      </c>
      <c r="E315" s="204">
        <f t="shared" si="22"/>
        <v>0.004499999999993065</v>
      </c>
      <c r="F315" s="163">
        <f t="shared" si="23"/>
        <v>14.600908500950894</v>
      </c>
      <c r="G315" s="204">
        <f t="shared" si="20"/>
        <v>308.2</v>
      </c>
      <c r="H315" s="124">
        <v>64</v>
      </c>
      <c r="I315" s="132">
        <v>765.36</v>
      </c>
      <c r="J315" s="132">
        <v>457.16</v>
      </c>
    </row>
    <row r="316" spans="1:10" ht="23.25">
      <c r="A316" s="122"/>
      <c r="B316" s="124">
        <v>5</v>
      </c>
      <c r="C316" s="140">
        <v>85.0032</v>
      </c>
      <c r="D316" s="140">
        <v>85.0062</v>
      </c>
      <c r="E316" s="204">
        <f t="shared" si="22"/>
        <v>0.0030000000000001137</v>
      </c>
      <c r="F316" s="163">
        <f t="shared" si="23"/>
        <v>12.227928588897502</v>
      </c>
      <c r="G316" s="204">
        <f t="shared" si="20"/>
        <v>245.34000000000003</v>
      </c>
      <c r="H316" s="124">
        <v>65</v>
      </c>
      <c r="I316" s="132">
        <v>813.14</v>
      </c>
      <c r="J316" s="132">
        <v>567.8</v>
      </c>
    </row>
    <row r="317" spans="1:10" ht="23.25">
      <c r="A317" s="122"/>
      <c r="B317" s="124">
        <v>6</v>
      </c>
      <c r="C317" s="140">
        <v>87.3687</v>
      </c>
      <c r="D317" s="140">
        <v>87.3704</v>
      </c>
      <c r="E317" s="204">
        <f t="shared" si="22"/>
        <v>0.0016999999999995907</v>
      </c>
      <c r="F317" s="163">
        <f t="shared" si="23"/>
        <v>6.150506512299534</v>
      </c>
      <c r="G317" s="204">
        <f t="shared" si="20"/>
        <v>276.3999999999999</v>
      </c>
      <c r="H317" s="124">
        <v>66</v>
      </c>
      <c r="I317" s="132">
        <v>783.81</v>
      </c>
      <c r="J317" s="132">
        <v>507.41</v>
      </c>
    </row>
    <row r="318" spans="1:10" ht="23.25">
      <c r="A318" s="122">
        <v>22247</v>
      </c>
      <c r="B318" s="124">
        <v>7</v>
      </c>
      <c r="C318" s="140">
        <v>86.4418</v>
      </c>
      <c r="D318" s="140">
        <v>86.4462</v>
      </c>
      <c r="E318" s="204">
        <f t="shared" si="22"/>
        <v>0.004400000000003956</v>
      </c>
      <c r="F318" s="163">
        <f t="shared" si="23"/>
        <v>16.722408026770886</v>
      </c>
      <c r="G318" s="204">
        <f t="shared" si="20"/>
        <v>263.12000000000006</v>
      </c>
      <c r="H318" s="124">
        <v>67</v>
      </c>
      <c r="I318" s="132">
        <v>657.07</v>
      </c>
      <c r="J318" s="132">
        <v>393.95</v>
      </c>
    </row>
    <row r="319" spans="1:10" ht="23.25">
      <c r="A319" s="122"/>
      <c r="B319" s="124">
        <v>8</v>
      </c>
      <c r="C319" s="140">
        <v>84.7822</v>
      </c>
      <c r="D319" s="140">
        <v>84.7871</v>
      </c>
      <c r="E319" s="204">
        <f t="shared" si="22"/>
        <v>0.004899999999992133</v>
      </c>
      <c r="F319" s="163">
        <f t="shared" si="23"/>
        <v>15.831475558114866</v>
      </c>
      <c r="G319" s="204">
        <f t="shared" si="20"/>
        <v>309.51000000000005</v>
      </c>
      <c r="H319" s="124">
        <v>68</v>
      </c>
      <c r="I319" s="132">
        <v>608.97</v>
      </c>
      <c r="J319" s="132">
        <v>299.46</v>
      </c>
    </row>
    <row r="320" spans="1:10" ht="23.25">
      <c r="A320" s="122"/>
      <c r="B320" s="124">
        <v>9</v>
      </c>
      <c r="C320" s="140">
        <v>87.6536</v>
      </c>
      <c r="D320" s="140">
        <v>87.659</v>
      </c>
      <c r="E320" s="204">
        <f t="shared" si="22"/>
        <v>0.005400000000008731</v>
      </c>
      <c r="F320" s="163">
        <f t="shared" si="23"/>
        <v>18.08076073129556</v>
      </c>
      <c r="G320" s="204">
        <f t="shared" si="20"/>
        <v>298.65999999999997</v>
      </c>
      <c r="H320" s="124">
        <v>69</v>
      </c>
      <c r="I320" s="132">
        <v>742.01</v>
      </c>
      <c r="J320" s="132">
        <v>443.35</v>
      </c>
    </row>
    <row r="321" spans="1:10" ht="23.25">
      <c r="A321" s="122">
        <v>22257</v>
      </c>
      <c r="B321" s="124">
        <v>1</v>
      </c>
      <c r="C321" s="140">
        <v>85.4591</v>
      </c>
      <c r="D321" s="140">
        <v>85.4656</v>
      </c>
      <c r="E321" s="204">
        <f t="shared" si="22"/>
        <v>0.006499999999988404</v>
      </c>
      <c r="F321" s="163">
        <f t="shared" si="23"/>
        <v>27.14780938056385</v>
      </c>
      <c r="G321" s="204">
        <f t="shared" si="20"/>
        <v>239.43000000000006</v>
      </c>
      <c r="H321" s="124">
        <v>70</v>
      </c>
      <c r="I321" s="132">
        <v>783.83</v>
      </c>
      <c r="J321" s="132">
        <v>544.4</v>
      </c>
    </row>
    <row r="322" spans="1:10" ht="23.25">
      <c r="A322" s="122"/>
      <c r="B322" s="124">
        <v>2</v>
      </c>
      <c r="C322" s="140">
        <v>87.504</v>
      </c>
      <c r="D322" s="140">
        <v>87.5144</v>
      </c>
      <c r="E322" s="204">
        <f t="shared" si="22"/>
        <v>0.010399999999989973</v>
      </c>
      <c r="F322" s="163">
        <f t="shared" si="23"/>
        <v>30.625165640890405</v>
      </c>
      <c r="G322" s="204">
        <f t="shared" si="20"/>
        <v>339.59000000000003</v>
      </c>
      <c r="H322" s="124">
        <v>71</v>
      </c>
      <c r="I322" s="132">
        <v>678.97</v>
      </c>
      <c r="J322" s="132">
        <v>339.38</v>
      </c>
    </row>
    <row r="323" spans="1:10" ht="23.25">
      <c r="A323" s="122"/>
      <c r="B323" s="124">
        <v>3</v>
      </c>
      <c r="C323" s="140">
        <v>85.926</v>
      </c>
      <c r="D323" s="140">
        <v>85.9382</v>
      </c>
      <c r="E323" s="204">
        <f t="shared" si="22"/>
        <v>0.012199999999992883</v>
      </c>
      <c r="F323" s="163">
        <f t="shared" si="23"/>
        <v>38.911746882253325</v>
      </c>
      <c r="G323" s="204">
        <f t="shared" si="20"/>
        <v>313.53</v>
      </c>
      <c r="H323" s="124">
        <v>72</v>
      </c>
      <c r="I323" s="132">
        <v>657.04</v>
      </c>
      <c r="J323" s="132">
        <v>343.51</v>
      </c>
    </row>
    <row r="324" spans="1:10" ht="23.25">
      <c r="A324" s="122">
        <v>22270</v>
      </c>
      <c r="B324" s="124">
        <v>4</v>
      </c>
      <c r="C324" s="140">
        <v>85.042</v>
      </c>
      <c r="D324" s="140">
        <v>85.0511</v>
      </c>
      <c r="E324" s="204">
        <f t="shared" si="22"/>
        <v>0.00910000000000366</v>
      </c>
      <c r="F324" s="163">
        <f t="shared" si="23"/>
        <v>31.785951308126936</v>
      </c>
      <c r="G324" s="204">
        <f t="shared" si="20"/>
        <v>286.28999999999996</v>
      </c>
      <c r="H324" s="124">
        <v>73</v>
      </c>
      <c r="I324" s="132">
        <v>688.42</v>
      </c>
      <c r="J324" s="132">
        <v>402.13</v>
      </c>
    </row>
    <row r="325" spans="1:10" ht="23.25">
      <c r="A325" s="122"/>
      <c r="B325" s="124">
        <v>5</v>
      </c>
      <c r="C325" s="140">
        <v>85.0865</v>
      </c>
      <c r="D325" s="140">
        <v>85.0972</v>
      </c>
      <c r="E325" s="204">
        <f t="shared" si="22"/>
        <v>0.010699999999999932</v>
      </c>
      <c r="F325" s="163">
        <f t="shared" si="23"/>
        <v>34.05474220241863</v>
      </c>
      <c r="G325" s="204">
        <f t="shared" si="20"/>
        <v>314.19999999999993</v>
      </c>
      <c r="H325" s="124">
        <v>74</v>
      </c>
      <c r="I325" s="132">
        <v>786.17</v>
      </c>
      <c r="J325" s="132">
        <v>471.97</v>
      </c>
    </row>
    <row r="326" spans="1:10" ht="23.25">
      <c r="A326" s="122"/>
      <c r="B326" s="124">
        <v>6</v>
      </c>
      <c r="C326" s="140">
        <v>87.4502</v>
      </c>
      <c r="D326" s="140">
        <v>87.459</v>
      </c>
      <c r="E326" s="204">
        <f t="shared" si="22"/>
        <v>0.008800000000007913</v>
      </c>
      <c r="F326" s="163">
        <f t="shared" si="23"/>
        <v>29.62464231613503</v>
      </c>
      <c r="G326" s="204">
        <f t="shared" si="20"/>
        <v>297.05000000000007</v>
      </c>
      <c r="H326" s="124">
        <v>75</v>
      </c>
      <c r="I326" s="132">
        <v>815.34</v>
      </c>
      <c r="J326" s="132">
        <v>518.29</v>
      </c>
    </row>
    <row r="327" spans="1:10" ht="23.25">
      <c r="A327" s="122">
        <v>22277</v>
      </c>
      <c r="B327" s="124">
        <v>7</v>
      </c>
      <c r="C327" s="140">
        <v>86.487</v>
      </c>
      <c r="D327" s="140">
        <v>86.4993</v>
      </c>
      <c r="E327" s="204">
        <f t="shared" si="22"/>
        <v>0.012300000000010414</v>
      </c>
      <c r="F327" s="163">
        <f t="shared" si="23"/>
        <v>37.561839614030454</v>
      </c>
      <c r="G327" s="204">
        <f t="shared" si="20"/>
        <v>327.46000000000004</v>
      </c>
      <c r="H327" s="124">
        <v>76</v>
      </c>
      <c r="I327" s="132">
        <v>693.83</v>
      </c>
      <c r="J327" s="132">
        <v>366.37</v>
      </c>
    </row>
    <row r="328" spans="1:10" ht="23.25">
      <c r="A328" s="122"/>
      <c r="B328" s="124">
        <v>8</v>
      </c>
      <c r="C328" s="140">
        <v>84.8502</v>
      </c>
      <c r="D328" s="140">
        <v>84.864</v>
      </c>
      <c r="E328" s="204">
        <f t="shared" si="22"/>
        <v>0.013800000000003365</v>
      </c>
      <c r="F328" s="163">
        <f t="shared" si="23"/>
        <v>49.37564850264183</v>
      </c>
      <c r="G328" s="204">
        <f t="shared" si="20"/>
        <v>279.49</v>
      </c>
      <c r="H328" s="124">
        <v>77</v>
      </c>
      <c r="I328" s="132">
        <v>832.45</v>
      </c>
      <c r="J328" s="132">
        <v>552.96</v>
      </c>
    </row>
    <row r="329" spans="1:10" ht="23.25">
      <c r="A329" s="122"/>
      <c r="B329" s="124">
        <v>9</v>
      </c>
      <c r="C329" s="140">
        <v>87.6967</v>
      </c>
      <c r="D329" s="140">
        <v>87.7036</v>
      </c>
      <c r="E329" s="204">
        <f t="shared" si="22"/>
        <v>0.006899999999987472</v>
      </c>
      <c r="F329" s="163">
        <f t="shared" si="23"/>
        <v>24.713467048665727</v>
      </c>
      <c r="G329" s="204">
        <f t="shared" si="20"/>
        <v>279.20000000000005</v>
      </c>
      <c r="H329" s="124">
        <v>78</v>
      </c>
      <c r="I329" s="132">
        <v>802.19</v>
      </c>
      <c r="J329" s="132">
        <v>522.99</v>
      </c>
    </row>
    <row r="330" spans="1:10" ht="23.25">
      <c r="A330" s="122">
        <v>22285</v>
      </c>
      <c r="B330" s="124">
        <v>19</v>
      </c>
      <c r="C330" s="140">
        <v>88.95</v>
      </c>
      <c r="D330" s="140">
        <v>88.9538</v>
      </c>
      <c r="E330" s="204">
        <f t="shared" si="22"/>
        <v>0.0037999999999982492</v>
      </c>
      <c r="F330" s="163">
        <f t="shared" si="23"/>
        <v>12.385111791924418</v>
      </c>
      <c r="G330" s="204">
        <f t="shared" si="20"/>
        <v>306.81999999999994</v>
      </c>
      <c r="H330" s="124">
        <v>79</v>
      </c>
      <c r="I330" s="132">
        <v>841.43</v>
      </c>
      <c r="J330" s="132">
        <v>534.61</v>
      </c>
    </row>
    <row r="331" spans="1:10" ht="23.25">
      <c r="A331" s="122"/>
      <c r="B331" s="124">
        <v>20</v>
      </c>
      <c r="C331" s="140">
        <v>84.6916</v>
      </c>
      <c r="D331" s="140">
        <v>84.6976</v>
      </c>
      <c r="E331" s="204">
        <f t="shared" si="22"/>
        <v>0.006000000000000227</v>
      </c>
      <c r="F331" s="163">
        <f t="shared" si="23"/>
        <v>21.261516654855523</v>
      </c>
      <c r="G331" s="204">
        <f t="shared" si="20"/>
        <v>282.19999999999993</v>
      </c>
      <c r="H331" s="124">
        <v>80</v>
      </c>
      <c r="I331" s="132">
        <v>794.55</v>
      </c>
      <c r="J331" s="132">
        <v>512.35</v>
      </c>
    </row>
    <row r="332" spans="1:10" ht="23.25">
      <c r="A332" s="122"/>
      <c r="B332" s="124">
        <v>21</v>
      </c>
      <c r="C332" s="140">
        <v>86.3722</v>
      </c>
      <c r="D332" s="140">
        <v>86.3783</v>
      </c>
      <c r="E332" s="204">
        <f t="shared" si="22"/>
        <v>0.006099999999989336</v>
      </c>
      <c r="F332" s="163">
        <f t="shared" si="23"/>
        <v>18.159085496515054</v>
      </c>
      <c r="G332" s="204">
        <f t="shared" si="20"/>
        <v>335.91999999999996</v>
      </c>
      <c r="H332" s="124">
        <v>81</v>
      </c>
      <c r="I332" s="132">
        <v>827.16</v>
      </c>
      <c r="J332" s="132">
        <v>491.24</v>
      </c>
    </row>
    <row r="333" spans="1:10" ht="23.25">
      <c r="A333" s="122">
        <v>22296</v>
      </c>
      <c r="B333" s="124">
        <v>22</v>
      </c>
      <c r="C333" s="140">
        <v>85.1784</v>
      </c>
      <c r="D333" s="140">
        <v>85.1867</v>
      </c>
      <c r="E333" s="204">
        <f t="shared" si="22"/>
        <v>0.008300000000005525</v>
      </c>
      <c r="F333" s="163">
        <f t="shared" si="23"/>
        <v>26.713012133518475</v>
      </c>
      <c r="G333" s="204">
        <f t="shared" si="20"/>
        <v>310.71000000000004</v>
      </c>
      <c r="H333" s="124">
        <v>82</v>
      </c>
      <c r="I333" s="132">
        <v>854.82</v>
      </c>
      <c r="J333" s="132">
        <v>544.11</v>
      </c>
    </row>
    <row r="334" spans="1:10" ht="23.25">
      <c r="A334" s="122"/>
      <c r="B334" s="124">
        <v>23</v>
      </c>
      <c r="C334" s="140">
        <v>87.6974</v>
      </c>
      <c r="D334" s="140">
        <v>87.7034</v>
      </c>
      <c r="E334" s="204">
        <f t="shared" si="22"/>
        <v>0.006000000000000227</v>
      </c>
      <c r="F334" s="163">
        <f t="shared" si="23"/>
        <v>19.737491364848278</v>
      </c>
      <c r="G334" s="204">
        <f t="shared" si="20"/>
        <v>303.98999999999995</v>
      </c>
      <c r="H334" s="124">
        <v>83</v>
      </c>
      <c r="I334" s="132">
        <v>670.06</v>
      </c>
      <c r="J334" s="132">
        <v>366.07</v>
      </c>
    </row>
    <row r="335" spans="1:10" ht="23.25">
      <c r="A335" s="122"/>
      <c r="B335" s="124">
        <v>24</v>
      </c>
      <c r="C335" s="140">
        <v>88.0513</v>
      </c>
      <c r="D335" s="140">
        <v>88.0554</v>
      </c>
      <c r="E335" s="204">
        <f t="shared" si="22"/>
        <v>0.004100000000008208</v>
      </c>
      <c r="F335" s="163">
        <f t="shared" si="23"/>
        <v>12.411454864709716</v>
      </c>
      <c r="G335" s="204">
        <f t="shared" si="20"/>
        <v>330.34000000000003</v>
      </c>
      <c r="H335" s="124">
        <v>84</v>
      </c>
      <c r="I335" s="132">
        <v>695.37</v>
      </c>
      <c r="J335" s="132">
        <v>365.03</v>
      </c>
    </row>
    <row r="336" spans="1:10" ht="23.25">
      <c r="A336" s="122">
        <v>22304</v>
      </c>
      <c r="B336" s="124">
        <v>25</v>
      </c>
      <c r="C336" s="140">
        <v>87.0947</v>
      </c>
      <c r="D336" s="140">
        <v>87.0984</v>
      </c>
      <c r="E336" s="204">
        <f t="shared" si="22"/>
        <v>0.0036999999999949296</v>
      </c>
      <c r="F336" s="163">
        <f t="shared" si="23"/>
        <v>11.94203272760846</v>
      </c>
      <c r="G336" s="204">
        <f t="shared" si="20"/>
        <v>309.83000000000004</v>
      </c>
      <c r="H336" s="124">
        <v>85</v>
      </c>
      <c r="I336" s="132">
        <v>697.2</v>
      </c>
      <c r="J336" s="132">
        <v>387.37</v>
      </c>
    </row>
    <row r="337" spans="1:10" ht="23.25">
      <c r="A337" s="122"/>
      <c r="B337" s="124">
        <v>26</v>
      </c>
      <c r="C337" s="140">
        <v>85.8801</v>
      </c>
      <c r="D337" s="140">
        <v>85.882</v>
      </c>
      <c r="E337" s="204">
        <f t="shared" si="22"/>
        <v>0.00190000000000623</v>
      </c>
      <c r="F337" s="163">
        <f t="shared" si="23"/>
        <v>6.669006669028535</v>
      </c>
      <c r="G337" s="204">
        <f t="shared" si="20"/>
        <v>284.90000000000003</v>
      </c>
      <c r="H337" s="124">
        <v>86</v>
      </c>
      <c r="I337" s="132">
        <v>760.6</v>
      </c>
      <c r="J337" s="132">
        <v>475.7</v>
      </c>
    </row>
    <row r="338" spans="1:10" ht="23.25">
      <c r="A338" s="122"/>
      <c r="B338" s="124">
        <v>27</v>
      </c>
      <c r="C338" s="140">
        <v>86.3502</v>
      </c>
      <c r="D338" s="140">
        <v>86.351</v>
      </c>
      <c r="E338" s="204">
        <f t="shared" si="22"/>
        <v>0.0007999999999981355</v>
      </c>
      <c r="F338" s="163">
        <f t="shared" si="23"/>
        <v>2.71103731064467</v>
      </c>
      <c r="G338" s="204">
        <f t="shared" si="20"/>
        <v>295.0899999999999</v>
      </c>
      <c r="H338" s="124">
        <v>87</v>
      </c>
      <c r="I338" s="132">
        <v>862.81</v>
      </c>
      <c r="J338" s="132">
        <v>567.72</v>
      </c>
    </row>
    <row r="339" spans="1:10" ht="23.25">
      <c r="A339" s="122">
        <v>22318</v>
      </c>
      <c r="B339" s="124">
        <v>1</v>
      </c>
      <c r="C339" s="140">
        <v>85.4424</v>
      </c>
      <c r="D339" s="140">
        <v>85.4479</v>
      </c>
      <c r="E339" s="204">
        <f t="shared" si="22"/>
        <v>0.00549999999999784</v>
      </c>
      <c r="F339" s="163">
        <f t="shared" si="23"/>
        <v>20.812835843479302</v>
      </c>
      <c r="G339" s="204">
        <f t="shared" si="20"/>
        <v>264.26</v>
      </c>
      <c r="H339" s="124">
        <v>88</v>
      </c>
      <c r="I339" s="132">
        <v>797.5</v>
      </c>
      <c r="J339" s="132">
        <v>533.24</v>
      </c>
    </row>
    <row r="340" spans="1:10" ht="23.25">
      <c r="A340" s="122"/>
      <c r="B340" s="124">
        <v>2</v>
      </c>
      <c r="C340" s="140">
        <v>87.4868</v>
      </c>
      <c r="D340" s="140">
        <v>87.4956</v>
      </c>
      <c r="E340" s="204">
        <f t="shared" si="22"/>
        <v>0.008799999999993702</v>
      </c>
      <c r="F340" s="163">
        <f t="shared" si="23"/>
        <v>28.42193656738487</v>
      </c>
      <c r="G340" s="204">
        <f t="shared" si="20"/>
        <v>309.62</v>
      </c>
      <c r="H340" s="124">
        <v>89</v>
      </c>
      <c r="I340" s="132">
        <v>704.84</v>
      </c>
      <c r="J340" s="132">
        <v>395.22</v>
      </c>
    </row>
    <row r="341" spans="1:10" ht="23.25">
      <c r="A341" s="122"/>
      <c r="B341" s="124">
        <v>3</v>
      </c>
      <c r="C341" s="140">
        <v>85.8858</v>
      </c>
      <c r="D341" s="140">
        <v>85.8944</v>
      </c>
      <c r="E341" s="204">
        <f t="shared" si="22"/>
        <v>0.008600000000001273</v>
      </c>
      <c r="F341" s="163">
        <f t="shared" si="23"/>
        <v>27.256592292093288</v>
      </c>
      <c r="G341" s="204">
        <f t="shared" si="20"/>
        <v>315.52</v>
      </c>
      <c r="H341" s="124">
        <v>90</v>
      </c>
      <c r="I341" s="132">
        <v>684.28</v>
      </c>
      <c r="J341" s="132">
        <v>368.76</v>
      </c>
    </row>
    <row r="342" spans="1:10" ht="23.25">
      <c r="A342" s="122">
        <v>22325</v>
      </c>
      <c r="B342" s="124">
        <v>4</v>
      </c>
      <c r="C342" s="140">
        <v>85.0576</v>
      </c>
      <c r="D342" s="140">
        <v>85.062</v>
      </c>
      <c r="E342" s="204">
        <f t="shared" si="22"/>
        <v>0.004400000000003956</v>
      </c>
      <c r="F342" s="163">
        <f t="shared" si="23"/>
        <v>15.244430585884892</v>
      </c>
      <c r="G342" s="204">
        <f t="shared" si="20"/>
        <v>288.63</v>
      </c>
      <c r="H342" s="124">
        <v>91</v>
      </c>
      <c r="I342" s="132">
        <v>810.48</v>
      </c>
      <c r="J342" s="132">
        <v>521.85</v>
      </c>
    </row>
    <row r="343" spans="1:10" ht="23.25">
      <c r="A343" s="122"/>
      <c r="B343" s="124">
        <v>5</v>
      </c>
      <c r="C343" s="140">
        <v>85.0481</v>
      </c>
      <c r="D343" s="140">
        <v>85.052</v>
      </c>
      <c r="E343" s="204">
        <f t="shared" si="22"/>
        <v>0.003900000000001569</v>
      </c>
      <c r="F343" s="163">
        <f t="shared" si="23"/>
        <v>12.957671606091997</v>
      </c>
      <c r="G343" s="204">
        <f t="shared" si="20"/>
        <v>300.97999999999996</v>
      </c>
      <c r="H343" s="124">
        <v>92</v>
      </c>
      <c r="I343" s="132">
        <v>772.81</v>
      </c>
      <c r="J343" s="132">
        <v>471.83</v>
      </c>
    </row>
    <row r="344" spans="1:10" ht="23.25">
      <c r="A344" s="122"/>
      <c r="B344" s="124">
        <v>6</v>
      </c>
      <c r="C344" s="140">
        <v>87.4235</v>
      </c>
      <c r="D344" s="140">
        <v>87.4308</v>
      </c>
      <c r="E344" s="204">
        <f t="shared" si="22"/>
        <v>0.00730000000000075</v>
      </c>
      <c r="F344" s="163">
        <f t="shared" si="23"/>
        <v>19.810040705565125</v>
      </c>
      <c r="G344" s="204">
        <f t="shared" si="20"/>
        <v>368.50000000000006</v>
      </c>
      <c r="H344" s="124">
        <v>93</v>
      </c>
      <c r="I344" s="132">
        <v>738.46</v>
      </c>
      <c r="J344" s="132">
        <v>369.96</v>
      </c>
    </row>
    <row r="345" spans="1:10" ht="23.25">
      <c r="A345" s="122">
        <v>22333</v>
      </c>
      <c r="B345" s="124">
        <v>7</v>
      </c>
      <c r="C345" s="140">
        <v>86.4732</v>
      </c>
      <c r="D345" s="140">
        <v>86.4753</v>
      </c>
      <c r="E345" s="204">
        <f t="shared" si="22"/>
        <v>0.0020999999999986585</v>
      </c>
      <c r="F345" s="163">
        <f t="shared" si="23"/>
        <v>7.008176205568691</v>
      </c>
      <c r="G345" s="204">
        <f t="shared" si="20"/>
        <v>299.65000000000003</v>
      </c>
      <c r="H345" s="124">
        <v>94</v>
      </c>
      <c r="I345" s="132">
        <v>700.61</v>
      </c>
      <c r="J345" s="132">
        <v>400.96</v>
      </c>
    </row>
    <row r="346" spans="1:10" ht="23.25">
      <c r="A346" s="122"/>
      <c r="B346" s="124">
        <v>8</v>
      </c>
      <c r="C346" s="140">
        <v>84.8237</v>
      </c>
      <c r="D346" s="140">
        <v>84.8302</v>
      </c>
      <c r="E346" s="204">
        <f t="shared" si="22"/>
        <v>0.006500000000002615</v>
      </c>
      <c r="F346" s="163">
        <f t="shared" si="23"/>
        <v>19.759241245144135</v>
      </c>
      <c r="G346" s="204">
        <f t="shared" si="20"/>
        <v>328.96</v>
      </c>
      <c r="H346" s="124">
        <v>95</v>
      </c>
      <c r="I346" s="132">
        <v>730.55</v>
      </c>
      <c r="J346" s="132">
        <v>401.59</v>
      </c>
    </row>
    <row r="347" spans="1:10" ht="23.25">
      <c r="A347" s="122"/>
      <c r="B347" s="124">
        <v>9</v>
      </c>
      <c r="C347" s="140">
        <v>87.6744</v>
      </c>
      <c r="D347" s="140">
        <v>87.6775</v>
      </c>
      <c r="E347" s="204">
        <f t="shared" si="22"/>
        <v>0.0030999999999892225</v>
      </c>
      <c r="F347" s="163">
        <f t="shared" si="23"/>
        <v>11.46110618156323</v>
      </c>
      <c r="G347" s="204">
        <f t="shared" si="20"/>
        <v>270.48</v>
      </c>
      <c r="H347" s="124">
        <v>96</v>
      </c>
      <c r="I347" s="132">
        <v>790.29</v>
      </c>
      <c r="J347" s="132">
        <v>519.81</v>
      </c>
    </row>
    <row r="348" spans="1:10" ht="23.25">
      <c r="A348" s="122">
        <v>22354</v>
      </c>
      <c r="B348" s="124">
        <v>25</v>
      </c>
      <c r="C348" s="140">
        <v>87.0448</v>
      </c>
      <c r="D348" s="140">
        <v>87.0497</v>
      </c>
      <c r="E348" s="204">
        <f t="shared" si="22"/>
        <v>0.004900000000006344</v>
      </c>
      <c r="F348" s="163">
        <f t="shared" si="23"/>
        <v>13.850807021529084</v>
      </c>
      <c r="G348" s="204">
        <f t="shared" si="20"/>
        <v>353.77</v>
      </c>
      <c r="H348" s="124">
        <v>97</v>
      </c>
      <c r="I348" s="132">
        <v>700.3</v>
      </c>
      <c r="J348" s="132">
        <v>346.53</v>
      </c>
    </row>
    <row r="349" spans="1:10" ht="23.25">
      <c r="A349" s="122"/>
      <c r="B349" s="124">
        <v>26</v>
      </c>
      <c r="C349" s="140">
        <v>85.7963</v>
      </c>
      <c r="D349" s="140">
        <v>85.799</v>
      </c>
      <c r="E349" s="204">
        <f t="shared" si="22"/>
        <v>0.0027000000000043656</v>
      </c>
      <c r="F349" s="163">
        <f t="shared" si="23"/>
        <v>9.560906515596196</v>
      </c>
      <c r="G349" s="204">
        <f t="shared" si="20"/>
        <v>282.4</v>
      </c>
      <c r="H349" s="124">
        <v>98</v>
      </c>
      <c r="I349" s="132">
        <v>789.64</v>
      </c>
      <c r="J349" s="132">
        <v>507.24</v>
      </c>
    </row>
    <row r="350" spans="1:10" ht="23.25">
      <c r="A350" s="122"/>
      <c r="B350" s="124">
        <v>27</v>
      </c>
      <c r="C350" s="140">
        <v>86.3332</v>
      </c>
      <c r="D350" s="140">
        <v>86.3351</v>
      </c>
      <c r="E350" s="204">
        <f t="shared" si="22"/>
        <v>0.0018999999999920192</v>
      </c>
      <c r="F350" s="163">
        <f t="shared" si="23"/>
        <v>6.581682139365455</v>
      </c>
      <c r="G350" s="204">
        <f t="shared" si="20"/>
        <v>288.67999999999995</v>
      </c>
      <c r="H350" s="124">
        <v>99</v>
      </c>
      <c r="I350" s="132">
        <v>876.75</v>
      </c>
      <c r="J350" s="132">
        <v>588.07</v>
      </c>
    </row>
    <row r="351" spans="1:10" ht="23.25">
      <c r="A351" s="122">
        <v>22366</v>
      </c>
      <c r="B351" s="124">
        <v>28</v>
      </c>
      <c r="C351" s="140">
        <v>87.224</v>
      </c>
      <c r="D351" s="140">
        <v>87.2266</v>
      </c>
      <c r="E351" s="204">
        <f t="shared" si="22"/>
        <v>0.002600000000001046</v>
      </c>
      <c r="F351" s="163">
        <f t="shared" si="23"/>
        <v>7.457977167119058</v>
      </c>
      <c r="G351" s="204">
        <f t="shared" si="20"/>
        <v>348.62</v>
      </c>
      <c r="H351" s="124">
        <v>100</v>
      </c>
      <c r="I351" s="132">
        <v>713.59</v>
      </c>
      <c r="J351" s="132">
        <v>364.97</v>
      </c>
    </row>
    <row r="352" spans="1:10" ht="23.25">
      <c r="A352" s="122"/>
      <c r="B352" s="124">
        <v>29</v>
      </c>
      <c r="C352" s="140">
        <v>85.2416</v>
      </c>
      <c r="D352" s="140">
        <v>85.2428</v>
      </c>
      <c r="E352" s="204">
        <f t="shared" si="22"/>
        <v>0.0011999999999972033</v>
      </c>
      <c r="F352" s="163">
        <f t="shared" si="23"/>
        <v>4.037956793852896</v>
      </c>
      <c r="G352" s="204">
        <f t="shared" si="20"/>
        <v>297.17999999999995</v>
      </c>
      <c r="H352" s="124">
        <v>101</v>
      </c>
      <c r="I352" s="132">
        <v>805.55</v>
      </c>
      <c r="J352" s="132">
        <v>508.37</v>
      </c>
    </row>
    <row r="353" spans="1:10" ht="24" thickBot="1">
      <c r="A353" s="227"/>
      <c r="B353" s="228">
        <v>30</v>
      </c>
      <c r="C353" s="229">
        <v>84.95</v>
      </c>
      <c r="D353" s="229">
        <v>84.952</v>
      </c>
      <c r="E353" s="230">
        <f t="shared" si="22"/>
        <v>0.001999999999995339</v>
      </c>
      <c r="F353" s="231">
        <f t="shared" si="23"/>
        <v>6.800639260074599</v>
      </c>
      <c r="G353" s="230">
        <f t="shared" si="20"/>
        <v>294.09000000000003</v>
      </c>
      <c r="H353" s="228">
        <v>102</v>
      </c>
      <c r="I353" s="232">
        <v>838.37</v>
      </c>
      <c r="J353" s="232">
        <v>544.28</v>
      </c>
    </row>
    <row r="354" spans="1:10" ht="23.25">
      <c r="A354" s="173">
        <v>22373</v>
      </c>
      <c r="B354" s="174">
        <v>13</v>
      </c>
      <c r="C354" s="175">
        <v>86.7084</v>
      </c>
      <c r="D354" s="175">
        <v>86.7156</v>
      </c>
      <c r="E354" s="208">
        <f t="shared" si="22"/>
        <v>0.007199999999997431</v>
      </c>
      <c r="F354" s="225">
        <f aca="true" t="shared" si="24" ref="F354:F417">((10^6)*E354/G354)</f>
        <v>21.89314926870019</v>
      </c>
      <c r="G354" s="226">
        <f aca="true" t="shared" si="25" ref="G354:G382">I354-J354</f>
        <v>328.87</v>
      </c>
      <c r="H354" s="174">
        <v>1</v>
      </c>
      <c r="I354" s="179">
        <v>766.24</v>
      </c>
      <c r="J354" s="179">
        <v>437.37</v>
      </c>
    </row>
    <row r="355" spans="1:10" ht="23.25">
      <c r="A355" s="122"/>
      <c r="B355" s="124">
        <v>14</v>
      </c>
      <c r="C355" s="140">
        <v>85.9384</v>
      </c>
      <c r="D355" s="140">
        <v>85.9418</v>
      </c>
      <c r="E355" s="204">
        <f t="shared" si="22"/>
        <v>0.0033999999999991815</v>
      </c>
      <c r="F355" s="186">
        <f t="shared" si="24"/>
        <v>10.345666991234122</v>
      </c>
      <c r="G355" s="209">
        <f t="shared" si="25"/>
        <v>328.64</v>
      </c>
      <c r="H355" s="124">
        <v>2</v>
      </c>
      <c r="I355" s="132">
        <v>712.42</v>
      </c>
      <c r="J355" s="132">
        <v>383.78</v>
      </c>
    </row>
    <row r="356" spans="1:10" ht="23.25">
      <c r="A356" s="122"/>
      <c r="B356" s="124">
        <v>15</v>
      </c>
      <c r="C356" s="140">
        <v>86.954</v>
      </c>
      <c r="D356" s="140">
        <v>86.961</v>
      </c>
      <c r="E356" s="204">
        <f t="shared" si="22"/>
        <v>0.007000000000005002</v>
      </c>
      <c r="F356" s="186">
        <f t="shared" si="24"/>
        <v>22.689702116641282</v>
      </c>
      <c r="G356" s="209">
        <f t="shared" si="25"/>
        <v>308.51</v>
      </c>
      <c r="H356" s="124">
        <v>3</v>
      </c>
      <c r="I356" s="132">
        <v>811.41</v>
      </c>
      <c r="J356" s="132">
        <v>502.9</v>
      </c>
    </row>
    <row r="357" spans="1:10" ht="23.25">
      <c r="A357" s="122">
        <v>22394</v>
      </c>
      <c r="B357" s="124">
        <v>16</v>
      </c>
      <c r="C357" s="140">
        <v>86.0999</v>
      </c>
      <c r="D357" s="140">
        <v>86.1079</v>
      </c>
      <c r="E357" s="204">
        <f t="shared" si="22"/>
        <v>0.007999999999995566</v>
      </c>
      <c r="F357" s="186">
        <f t="shared" si="24"/>
        <v>27.32240437156956</v>
      </c>
      <c r="G357" s="209">
        <f t="shared" si="25"/>
        <v>292.79999999999995</v>
      </c>
      <c r="H357" s="124">
        <v>4</v>
      </c>
      <c r="I357" s="132">
        <v>825.87</v>
      </c>
      <c r="J357" s="132">
        <v>533.07</v>
      </c>
    </row>
    <row r="358" spans="1:10" ht="23.25">
      <c r="A358" s="122"/>
      <c r="B358" s="124">
        <v>17</v>
      </c>
      <c r="C358" s="140">
        <v>87.2336</v>
      </c>
      <c r="D358" s="140">
        <v>87.2388</v>
      </c>
      <c r="E358" s="204">
        <f t="shared" si="22"/>
        <v>0.005200000000002092</v>
      </c>
      <c r="F358" s="186">
        <f t="shared" si="24"/>
        <v>15.175835400560608</v>
      </c>
      <c r="G358" s="209">
        <f t="shared" si="25"/>
        <v>342.65</v>
      </c>
      <c r="H358" s="124">
        <v>5</v>
      </c>
      <c r="I358" s="132">
        <v>718.75</v>
      </c>
      <c r="J358" s="132">
        <v>376.1</v>
      </c>
    </row>
    <row r="359" spans="1:10" ht="23.25">
      <c r="A359" s="122"/>
      <c r="B359" s="124">
        <v>18</v>
      </c>
      <c r="C359" s="140">
        <v>85.1501</v>
      </c>
      <c r="D359" s="140">
        <v>85.1557</v>
      </c>
      <c r="E359" s="204">
        <f t="shared" si="22"/>
        <v>0.00560000000000116</v>
      </c>
      <c r="F359" s="186">
        <f t="shared" si="24"/>
        <v>20.53388090349501</v>
      </c>
      <c r="G359" s="209">
        <f t="shared" si="25"/>
        <v>272.72</v>
      </c>
      <c r="H359" s="124">
        <v>6</v>
      </c>
      <c r="I359" s="132">
        <v>819</v>
      </c>
      <c r="J359" s="132">
        <v>546.28</v>
      </c>
    </row>
    <row r="360" spans="1:10" ht="23.25">
      <c r="A360" s="122">
        <v>22405</v>
      </c>
      <c r="B360" s="124">
        <v>1</v>
      </c>
      <c r="C360" s="140">
        <v>85.466</v>
      </c>
      <c r="D360" s="140">
        <v>85.4825</v>
      </c>
      <c r="E360" s="204">
        <f t="shared" si="22"/>
        <v>0.01650000000000773</v>
      </c>
      <c r="F360" s="186">
        <f t="shared" si="24"/>
        <v>49.035632559682995</v>
      </c>
      <c r="G360" s="209">
        <f t="shared" si="25"/>
        <v>336.49</v>
      </c>
      <c r="H360" s="124">
        <v>7</v>
      </c>
      <c r="I360" s="132">
        <v>694.48</v>
      </c>
      <c r="J360" s="132">
        <v>357.99</v>
      </c>
    </row>
    <row r="361" spans="1:10" ht="23.25">
      <c r="A361" s="122"/>
      <c r="B361" s="124">
        <v>2</v>
      </c>
      <c r="C361" s="140">
        <v>87.5304</v>
      </c>
      <c r="D361" s="140">
        <v>87.5412</v>
      </c>
      <c r="E361" s="204">
        <f t="shared" si="22"/>
        <v>0.010800000000003251</v>
      </c>
      <c r="F361" s="186">
        <f t="shared" si="24"/>
        <v>35.949670461364924</v>
      </c>
      <c r="G361" s="209">
        <f t="shared" si="25"/>
        <v>300.4200000000001</v>
      </c>
      <c r="H361" s="124">
        <v>8</v>
      </c>
      <c r="I361" s="132">
        <v>792.07</v>
      </c>
      <c r="J361" s="132">
        <v>491.65</v>
      </c>
    </row>
    <row r="362" spans="1:10" ht="23.25">
      <c r="A362" s="122"/>
      <c r="B362" s="124">
        <v>3</v>
      </c>
      <c r="C362" s="140">
        <v>85.9367</v>
      </c>
      <c r="D362" s="140">
        <v>85.9443</v>
      </c>
      <c r="E362" s="204">
        <f t="shared" si="22"/>
        <v>0.0075999999999964984</v>
      </c>
      <c r="F362" s="186">
        <f t="shared" si="24"/>
        <v>22.26975708382366</v>
      </c>
      <c r="G362" s="209">
        <f t="shared" si="25"/>
        <v>341.2699999999999</v>
      </c>
      <c r="H362" s="124">
        <v>9</v>
      </c>
      <c r="I362" s="132">
        <v>614.81</v>
      </c>
      <c r="J362" s="132">
        <v>273.54</v>
      </c>
    </row>
    <row r="363" spans="1:10" ht="23.25">
      <c r="A363" s="122">
        <v>22422</v>
      </c>
      <c r="B363" s="124">
        <v>4</v>
      </c>
      <c r="C363" s="140">
        <v>85.088</v>
      </c>
      <c r="D363" s="141">
        <v>85.0967</v>
      </c>
      <c r="E363" s="204">
        <f t="shared" si="22"/>
        <v>0.008700000000004593</v>
      </c>
      <c r="F363" s="186">
        <f t="shared" si="24"/>
        <v>34.544371649809776</v>
      </c>
      <c r="G363" s="204">
        <f t="shared" si="25"/>
        <v>251.85000000000002</v>
      </c>
      <c r="H363" s="124">
        <v>10</v>
      </c>
      <c r="I363" s="132">
        <v>896.32</v>
      </c>
      <c r="J363" s="132">
        <v>644.47</v>
      </c>
    </row>
    <row r="364" spans="1:10" ht="23.25">
      <c r="A364" s="122"/>
      <c r="B364" s="124">
        <v>5</v>
      </c>
      <c r="C364" s="140">
        <v>85.0862</v>
      </c>
      <c r="D364" s="141">
        <v>85.0949</v>
      </c>
      <c r="E364" s="204">
        <f t="shared" si="22"/>
        <v>0.008699999999990382</v>
      </c>
      <c r="F364" s="186">
        <f t="shared" si="24"/>
        <v>32.13415084579442</v>
      </c>
      <c r="G364" s="204">
        <f t="shared" si="25"/>
        <v>270.73999999999995</v>
      </c>
      <c r="H364" s="124">
        <v>11</v>
      </c>
      <c r="I364" s="132">
        <v>779.54</v>
      </c>
      <c r="J364" s="132">
        <v>508.8</v>
      </c>
    </row>
    <row r="365" spans="1:10" ht="23.25">
      <c r="A365" s="122"/>
      <c r="B365" s="124">
        <v>6</v>
      </c>
      <c r="C365" s="140">
        <v>87.4275</v>
      </c>
      <c r="D365" s="140">
        <v>87.4355</v>
      </c>
      <c r="E365" s="204">
        <f t="shared" si="22"/>
        <v>0.008000000000009777</v>
      </c>
      <c r="F365" s="186">
        <f t="shared" si="24"/>
        <v>25.201612903256606</v>
      </c>
      <c r="G365" s="204">
        <f t="shared" si="25"/>
        <v>317.44</v>
      </c>
      <c r="H365" s="124">
        <v>12</v>
      </c>
      <c r="I365" s="132">
        <v>682.13</v>
      </c>
      <c r="J365" s="132">
        <v>364.69</v>
      </c>
    </row>
    <row r="366" spans="1:10" ht="23.25">
      <c r="A366" s="122">
        <v>22437</v>
      </c>
      <c r="B366" s="124">
        <v>1</v>
      </c>
      <c r="C366" s="140">
        <v>85.4307</v>
      </c>
      <c r="D366" s="140">
        <v>85.4392</v>
      </c>
      <c r="E366" s="204">
        <f t="shared" si="22"/>
        <v>0.008499999999997954</v>
      </c>
      <c r="F366" s="186">
        <f t="shared" si="24"/>
        <v>29.119561493655198</v>
      </c>
      <c r="G366" s="204">
        <f t="shared" si="25"/>
        <v>291.90000000000003</v>
      </c>
      <c r="H366" s="124">
        <v>13</v>
      </c>
      <c r="I366" s="132">
        <v>618.24</v>
      </c>
      <c r="J366" s="132">
        <v>326.34</v>
      </c>
    </row>
    <row r="367" spans="1:10" ht="23.25">
      <c r="A367" s="122"/>
      <c r="B367" s="124">
        <v>2</v>
      </c>
      <c r="C367" s="140">
        <v>87.5145</v>
      </c>
      <c r="D367" s="140">
        <v>87.5207</v>
      </c>
      <c r="E367" s="204">
        <f t="shared" si="22"/>
        <v>0.006200000000006867</v>
      </c>
      <c r="F367" s="186">
        <f t="shared" si="24"/>
        <v>18.942287128431357</v>
      </c>
      <c r="G367" s="204">
        <f t="shared" si="25"/>
        <v>327.30999999999995</v>
      </c>
      <c r="H367" s="124">
        <v>14</v>
      </c>
      <c r="I367" s="132">
        <v>693.29</v>
      </c>
      <c r="J367" s="132">
        <v>365.98</v>
      </c>
    </row>
    <row r="368" spans="1:10" ht="23.25">
      <c r="A368" s="122"/>
      <c r="B368" s="124">
        <v>3</v>
      </c>
      <c r="C368" s="140">
        <v>85.8952</v>
      </c>
      <c r="D368" s="140">
        <v>85.899</v>
      </c>
      <c r="E368" s="204">
        <f t="shared" si="22"/>
        <v>0.0037999999999982492</v>
      </c>
      <c r="F368" s="186">
        <f t="shared" si="24"/>
        <v>13.120640839714968</v>
      </c>
      <c r="G368" s="204">
        <f t="shared" si="25"/>
        <v>289.62</v>
      </c>
      <c r="H368" s="124">
        <v>15</v>
      </c>
      <c r="I368" s="132">
        <v>633.12</v>
      </c>
      <c r="J368" s="132">
        <v>343.5</v>
      </c>
    </row>
    <row r="369" spans="1:10" ht="23.25">
      <c r="A369" s="122">
        <v>22453</v>
      </c>
      <c r="B369" s="124">
        <v>4</v>
      </c>
      <c r="C369" s="140">
        <v>84.9984</v>
      </c>
      <c r="D369" s="140">
        <v>85.005</v>
      </c>
      <c r="E369" s="204">
        <f t="shared" si="22"/>
        <v>0.006599999999991724</v>
      </c>
      <c r="F369" s="186">
        <f t="shared" si="24"/>
        <v>21.991936289999416</v>
      </c>
      <c r="G369" s="204">
        <f t="shared" si="25"/>
        <v>300.10999999999996</v>
      </c>
      <c r="H369" s="124">
        <v>16</v>
      </c>
      <c r="I369" s="132">
        <v>669.81</v>
      </c>
      <c r="J369" s="132">
        <v>369.7</v>
      </c>
    </row>
    <row r="370" spans="1:10" ht="23.25">
      <c r="A370" s="122"/>
      <c r="B370" s="124">
        <v>5</v>
      </c>
      <c r="C370" s="140">
        <v>85.0624</v>
      </c>
      <c r="D370" s="140">
        <v>85.0677</v>
      </c>
      <c r="E370" s="204">
        <f t="shared" si="22"/>
        <v>0.0053000000000054115</v>
      </c>
      <c r="F370" s="186">
        <f t="shared" si="24"/>
        <v>17.306687565325927</v>
      </c>
      <c r="G370" s="204">
        <f t="shared" si="25"/>
        <v>306.24</v>
      </c>
      <c r="H370" s="124">
        <v>17</v>
      </c>
      <c r="I370" s="132">
        <v>692.14</v>
      </c>
      <c r="J370" s="132">
        <v>385.9</v>
      </c>
    </row>
    <row r="371" spans="1:10" ht="23.25">
      <c r="A371" s="122"/>
      <c r="B371" s="124">
        <v>6</v>
      </c>
      <c r="C371" s="140">
        <v>87.4375</v>
      </c>
      <c r="D371" s="140">
        <v>87.4403</v>
      </c>
      <c r="E371" s="204">
        <f t="shared" si="22"/>
        <v>0.0027999999999934744</v>
      </c>
      <c r="F371" s="186">
        <f t="shared" si="24"/>
        <v>9.27152317878634</v>
      </c>
      <c r="G371" s="204">
        <f t="shared" si="25"/>
        <v>301.99999999999994</v>
      </c>
      <c r="H371" s="124">
        <v>18</v>
      </c>
      <c r="I371" s="132">
        <v>804.29</v>
      </c>
      <c r="J371" s="132">
        <v>502.29</v>
      </c>
    </row>
    <row r="372" spans="1:10" ht="23.25">
      <c r="A372" s="122">
        <v>22465</v>
      </c>
      <c r="B372" s="124">
        <v>1</v>
      </c>
      <c r="C372" s="140">
        <v>85.4276</v>
      </c>
      <c r="D372" s="140">
        <v>85.4312</v>
      </c>
      <c r="E372" s="204">
        <f t="shared" si="22"/>
        <v>0.0036000000000058208</v>
      </c>
      <c r="F372" s="186">
        <f t="shared" si="24"/>
        <v>11.205179282886645</v>
      </c>
      <c r="G372" s="204">
        <f t="shared" si="25"/>
        <v>321.28</v>
      </c>
      <c r="H372" s="124">
        <v>19</v>
      </c>
      <c r="I372" s="132">
        <v>594.88</v>
      </c>
      <c r="J372" s="132">
        <v>273.6</v>
      </c>
    </row>
    <row r="373" spans="1:10" ht="23.25">
      <c r="A373" s="122"/>
      <c r="B373" s="124">
        <v>2</v>
      </c>
      <c r="C373" s="140">
        <v>87.5016</v>
      </c>
      <c r="D373" s="140">
        <v>87.5068</v>
      </c>
      <c r="E373" s="204">
        <f t="shared" si="22"/>
        <v>0.005200000000002092</v>
      </c>
      <c r="F373" s="186">
        <f t="shared" si="24"/>
        <v>18.719850241205595</v>
      </c>
      <c r="G373" s="204">
        <f t="shared" si="25"/>
        <v>277.7800000000001</v>
      </c>
      <c r="H373" s="124">
        <v>20</v>
      </c>
      <c r="I373" s="132">
        <v>814.69</v>
      </c>
      <c r="J373" s="132">
        <v>536.91</v>
      </c>
    </row>
    <row r="374" spans="1:10" ht="23.25">
      <c r="A374" s="122"/>
      <c r="B374" s="124">
        <v>3</v>
      </c>
      <c r="C374" s="140">
        <v>85.8951</v>
      </c>
      <c r="D374" s="140">
        <v>85.9005</v>
      </c>
      <c r="E374" s="204">
        <f t="shared" si="22"/>
        <v>0.00539999999999452</v>
      </c>
      <c r="F374" s="186">
        <f t="shared" si="24"/>
        <v>15.970661303662961</v>
      </c>
      <c r="G374" s="204">
        <f t="shared" si="25"/>
        <v>338.12</v>
      </c>
      <c r="H374" s="124">
        <v>21</v>
      </c>
      <c r="I374" s="132">
        <v>645</v>
      </c>
      <c r="J374" s="132">
        <v>306.88</v>
      </c>
    </row>
    <row r="375" spans="1:10" ht="23.25">
      <c r="A375" s="122">
        <v>22472</v>
      </c>
      <c r="B375" s="124">
        <v>4</v>
      </c>
      <c r="C375" s="140">
        <v>85.0381</v>
      </c>
      <c r="D375" s="140">
        <v>85.0423</v>
      </c>
      <c r="E375" s="204">
        <f t="shared" si="22"/>
        <v>0.004199999999997317</v>
      </c>
      <c r="F375" s="186">
        <f t="shared" si="24"/>
        <v>14.489753674178282</v>
      </c>
      <c r="G375" s="204">
        <f t="shared" si="25"/>
        <v>289.86</v>
      </c>
      <c r="H375" s="124">
        <v>22</v>
      </c>
      <c r="I375" s="132">
        <v>842.79</v>
      </c>
      <c r="J375" s="132">
        <v>552.93</v>
      </c>
    </row>
    <row r="376" spans="1:10" ht="23.25">
      <c r="A376" s="122"/>
      <c r="B376" s="124">
        <v>5</v>
      </c>
      <c r="C376" s="140">
        <v>85.0579</v>
      </c>
      <c r="D376" s="140">
        <v>85.0615</v>
      </c>
      <c r="E376" s="204">
        <f t="shared" si="22"/>
        <v>0.00359999999999161</v>
      </c>
      <c r="F376" s="186">
        <f t="shared" si="24"/>
        <v>12.487859025917894</v>
      </c>
      <c r="G376" s="204">
        <f t="shared" si="25"/>
        <v>288.28</v>
      </c>
      <c r="H376" s="124">
        <v>23</v>
      </c>
      <c r="I376" s="132">
        <v>800.25</v>
      </c>
      <c r="J376" s="132">
        <v>511.97</v>
      </c>
    </row>
    <row r="377" spans="1:10" ht="23.25">
      <c r="A377" s="122"/>
      <c r="B377" s="124">
        <v>6</v>
      </c>
      <c r="C377" s="140">
        <v>87.4216</v>
      </c>
      <c r="D377" s="140">
        <v>87.4233</v>
      </c>
      <c r="E377" s="204">
        <f t="shared" si="22"/>
        <v>0.0016999999999995907</v>
      </c>
      <c r="F377" s="186">
        <f t="shared" si="24"/>
        <v>6.319232770796189</v>
      </c>
      <c r="G377" s="204">
        <f t="shared" si="25"/>
        <v>269.02</v>
      </c>
      <c r="H377" s="124">
        <v>24</v>
      </c>
      <c r="I377" s="132">
        <v>689.8</v>
      </c>
      <c r="J377" s="132">
        <v>420.78</v>
      </c>
    </row>
    <row r="378" spans="1:10" ht="23.25">
      <c r="A378" s="122">
        <v>22481</v>
      </c>
      <c r="B378" s="124">
        <v>7</v>
      </c>
      <c r="C378" s="140">
        <v>86.465</v>
      </c>
      <c r="D378" s="140">
        <v>86.4754</v>
      </c>
      <c r="E378" s="204">
        <f t="shared" si="22"/>
        <v>0.010399999999989973</v>
      </c>
      <c r="F378" s="186">
        <f t="shared" si="24"/>
        <v>30.330426667415125</v>
      </c>
      <c r="G378" s="204">
        <f t="shared" si="25"/>
        <v>342.89000000000004</v>
      </c>
      <c r="H378" s="124">
        <v>25</v>
      </c>
      <c r="I378" s="132">
        <v>726.23</v>
      </c>
      <c r="J378" s="132">
        <v>383.34</v>
      </c>
    </row>
    <row r="379" spans="1:10" ht="23.25">
      <c r="A379" s="122"/>
      <c r="B379" s="124">
        <v>8</v>
      </c>
      <c r="C379" s="140">
        <v>84.8084</v>
      </c>
      <c r="D379" s="140">
        <v>84.8217</v>
      </c>
      <c r="E379" s="204">
        <f t="shared" si="22"/>
        <v>0.013300000000000978</v>
      </c>
      <c r="F379" s="186">
        <f t="shared" si="24"/>
        <v>39.78819517157082</v>
      </c>
      <c r="G379" s="204">
        <f t="shared" si="25"/>
        <v>334.27000000000004</v>
      </c>
      <c r="H379" s="124">
        <v>26</v>
      </c>
      <c r="I379" s="132">
        <v>688.48</v>
      </c>
      <c r="J379" s="132">
        <v>354.21</v>
      </c>
    </row>
    <row r="380" spans="1:10" ht="23.25">
      <c r="A380" s="122"/>
      <c r="B380" s="124">
        <v>9</v>
      </c>
      <c r="C380" s="140">
        <v>87.6482</v>
      </c>
      <c r="D380" s="140">
        <v>87.6584</v>
      </c>
      <c r="E380" s="204">
        <f t="shared" si="22"/>
        <v>0.010199999999997544</v>
      </c>
      <c r="F380" s="186">
        <f t="shared" si="24"/>
        <v>34.10572775603553</v>
      </c>
      <c r="G380" s="204">
        <f t="shared" si="25"/>
        <v>299.07</v>
      </c>
      <c r="H380" s="124">
        <v>27</v>
      </c>
      <c r="I380" s="132">
        <v>750.38</v>
      </c>
      <c r="J380" s="132">
        <v>451.31</v>
      </c>
    </row>
    <row r="381" spans="1:10" ht="23.25">
      <c r="A381" s="122">
        <v>22499</v>
      </c>
      <c r="B381" s="124">
        <v>1</v>
      </c>
      <c r="C381" s="140">
        <v>85.424</v>
      </c>
      <c r="D381" s="140">
        <v>85.4342</v>
      </c>
      <c r="E381" s="204">
        <f t="shared" si="22"/>
        <v>0.010199999999997544</v>
      </c>
      <c r="F381" s="186">
        <f t="shared" si="24"/>
        <v>34.2788009140931</v>
      </c>
      <c r="G381" s="204">
        <f t="shared" si="25"/>
        <v>297.56000000000006</v>
      </c>
      <c r="H381" s="124">
        <v>28</v>
      </c>
      <c r="I381" s="132">
        <v>797.46</v>
      </c>
      <c r="J381" s="132">
        <v>499.9</v>
      </c>
    </row>
    <row r="382" spans="1:10" ht="23.25">
      <c r="A382" s="122"/>
      <c r="B382" s="124">
        <v>2</v>
      </c>
      <c r="C382" s="140">
        <v>87.4935</v>
      </c>
      <c r="D382" s="140">
        <v>87.5053</v>
      </c>
      <c r="E382" s="204">
        <f t="shared" si="22"/>
        <v>0.011800000000008026</v>
      </c>
      <c r="F382" s="186">
        <f t="shared" si="24"/>
        <v>40.912558075057305</v>
      </c>
      <c r="G382" s="204">
        <f t="shared" si="25"/>
        <v>288.41999999999996</v>
      </c>
      <c r="H382" s="124">
        <v>29</v>
      </c>
      <c r="I382" s="132">
        <v>642.43</v>
      </c>
      <c r="J382" s="132">
        <v>354.01</v>
      </c>
    </row>
    <row r="383" spans="1:10" ht="23.25">
      <c r="A383" s="122"/>
      <c r="B383" s="124">
        <v>3</v>
      </c>
      <c r="C383" s="140">
        <v>85.9079</v>
      </c>
      <c r="D383" s="140">
        <v>85.9222</v>
      </c>
      <c r="E383" s="204">
        <f t="shared" si="22"/>
        <v>0.014300000000005753</v>
      </c>
      <c r="F383" s="186">
        <f t="shared" si="24"/>
        <v>168.35413232877045</v>
      </c>
      <c r="G383" s="204">
        <f aca="true" t="shared" si="26" ref="G383:G427">I382-J383</f>
        <v>84.93999999999994</v>
      </c>
      <c r="H383" s="124">
        <v>30</v>
      </c>
      <c r="I383" s="132">
        <v>823.01</v>
      </c>
      <c r="J383" s="132">
        <v>557.49</v>
      </c>
    </row>
    <row r="384" spans="1:10" ht="23.25">
      <c r="A384" s="122">
        <v>22509</v>
      </c>
      <c r="B384" s="124">
        <v>4</v>
      </c>
      <c r="C384" s="140">
        <v>85.0523</v>
      </c>
      <c r="D384" s="140">
        <v>85.0651</v>
      </c>
      <c r="E384" s="204">
        <f t="shared" si="22"/>
        <v>0.01279999999999859</v>
      </c>
      <c r="F384" s="186">
        <f t="shared" si="24"/>
        <v>39.77873080986572</v>
      </c>
      <c r="G384" s="204">
        <f t="shared" si="26"/>
        <v>321.78</v>
      </c>
      <c r="H384" s="124">
        <v>31</v>
      </c>
      <c r="I384" s="132">
        <v>793.72</v>
      </c>
      <c r="J384" s="132">
        <v>501.23</v>
      </c>
    </row>
    <row r="385" spans="1:10" ht="23.25">
      <c r="A385" s="122"/>
      <c r="B385" s="124">
        <v>5</v>
      </c>
      <c r="C385" s="140">
        <v>85.073</v>
      </c>
      <c r="D385" s="140">
        <v>85.089</v>
      </c>
      <c r="E385" s="204">
        <f t="shared" si="22"/>
        <v>0.016000000000005343</v>
      </c>
      <c r="F385" s="186">
        <f t="shared" si="24"/>
        <v>49.318784291983675</v>
      </c>
      <c r="G385" s="204">
        <f t="shared" si="26"/>
        <v>324.42</v>
      </c>
      <c r="H385" s="124">
        <v>32</v>
      </c>
      <c r="I385" s="132">
        <v>733.56</v>
      </c>
      <c r="J385" s="132">
        <v>469.3</v>
      </c>
    </row>
    <row r="386" spans="1:10" ht="23.25">
      <c r="A386" s="122"/>
      <c r="B386" s="124">
        <v>6</v>
      </c>
      <c r="C386" s="140">
        <v>87.442</v>
      </c>
      <c r="D386" s="140">
        <v>87.4544</v>
      </c>
      <c r="E386" s="204">
        <f t="shared" si="22"/>
        <v>0.012400000000013733</v>
      </c>
      <c r="F386" s="186">
        <f t="shared" si="24"/>
        <v>53.257741700011756</v>
      </c>
      <c r="G386" s="204">
        <f t="shared" si="26"/>
        <v>232.82999999999993</v>
      </c>
      <c r="H386" s="124">
        <v>33</v>
      </c>
      <c r="I386" s="132">
        <v>778.23</v>
      </c>
      <c r="J386" s="132">
        <v>500.73</v>
      </c>
    </row>
    <row r="387" spans="1:10" ht="23.25">
      <c r="A387" s="122">
        <v>22513</v>
      </c>
      <c r="B387" s="124">
        <v>7</v>
      </c>
      <c r="C387" s="140">
        <v>86.4663</v>
      </c>
      <c r="D387" s="140">
        <v>86.5485</v>
      </c>
      <c r="E387" s="204">
        <f t="shared" si="22"/>
        <v>0.08220000000000027</v>
      </c>
      <c r="F387" s="186">
        <f t="shared" si="24"/>
        <v>370.40374909877545</v>
      </c>
      <c r="G387" s="204">
        <f t="shared" si="26"/>
        <v>221.92000000000007</v>
      </c>
      <c r="H387" s="124">
        <v>34</v>
      </c>
      <c r="I387" s="132">
        <v>832.32</v>
      </c>
      <c r="J387" s="132">
        <v>556.31</v>
      </c>
    </row>
    <row r="388" spans="1:10" ht="23.25">
      <c r="A388" s="122"/>
      <c r="B388" s="124">
        <v>8</v>
      </c>
      <c r="C388" s="140">
        <v>84.8443</v>
      </c>
      <c r="D388" s="140">
        <v>84.921</v>
      </c>
      <c r="E388" s="204">
        <f t="shared" si="22"/>
        <v>0.07670000000000243</v>
      </c>
      <c r="F388" s="186">
        <f t="shared" si="24"/>
        <v>185.1047398397587</v>
      </c>
      <c r="G388" s="204">
        <f t="shared" si="26"/>
        <v>414.36000000000007</v>
      </c>
      <c r="H388" s="124">
        <v>35</v>
      </c>
      <c r="I388" s="132">
        <v>718.9</v>
      </c>
      <c r="J388" s="132">
        <v>417.96</v>
      </c>
    </row>
    <row r="389" spans="1:10" ht="23.25">
      <c r="A389" s="122"/>
      <c r="B389" s="124">
        <v>9</v>
      </c>
      <c r="C389" s="140">
        <v>87.6639</v>
      </c>
      <c r="D389" s="140">
        <v>87.7426</v>
      </c>
      <c r="E389" s="204">
        <f t="shared" si="22"/>
        <v>0.07869999999999777</v>
      </c>
      <c r="F389" s="186">
        <f t="shared" si="24"/>
        <v>238.2754549032601</v>
      </c>
      <c r="G389" s="204">
        <f t="shared" si="26"/>
        <v>330.28999999999996</v>
      </c>
      <c r="H389" s="124">
        <v>36</v>
      </c>
      <c r="I389" s="132">
        <v>686.4</v>
      </c>
      <c r="J389" s="132">
        <v>388.61</v>
      </c>
    </row>
    <row r="390" spans="1:10" ht="23.25">
      <c r="A390" s="122">
        <v>22530</v>
      </c>
      <c r="B390" s="124">
        <v>1</v>
      </c>
      <c r="C390" s="140">
        <v>85.3771</v>
      </c>
      <c r="D390" s="140">
        <v>85.3816</v>
      </c>
      <c r="E390" s="204">
        <f t="shared" si="22"/>
        <v>0.004500000000007276</v>
      </c>
      <c r="F390" s="186">
        <f t="shared" si="24"/>
        <v>12.972412003826216</v>
      </c>
      <c r="G390" s="204">
        <f t="shared" si="26"/>
        <v>346.89</v>
      </c>
      <c r="H390" s="124">
        <v>37</v>
      </c>
      <c r="I390" s="133">
        <v>656.2</v>
      </c>
      <c r="J390" s="132">
        <v>339.51</v>
      </c>
    </row>
    <row r="391" spans="1:10" ht="23.25">
      <c r="A391" s="122"/>
      <c r="B391" s="124">
        <v>2</v>
      </c>
      <c r="C391" s="140">
        <v>87.4536</v>
      </c>
      <c r="D391" s="140">
        <v>87.4558</v>
      </c>
      <c r="E391" s="204">
        <f t="shared" si="22"/>
        <v>0.002200000000001978</v>
      </c>
      <c r="F391" s="186">
        <f t="shared" si="24"/>
        <v>8.050351288063444</v>
      </c>
      <c r="G391" s="204">
        <f t="shared" si="26"/>
        <v>273.28000000000003</v>
      </c>
      <c r="H391" s="124">
        <v>38</v>
      </c>
      <c r="I391" s="132">
        <v>674.73</v>
      </c>
      <c r="J391" s="132">
        <v>382.92</v>
      </c>
    </row>
    <row r="392" spans="1:10" ht="23.25">
      <c r="A392" s="122"/>
      <c r="B392" s="124">
        <v>3</v>
      </c>
      <c r="C392" s="140">
        <v>85.8445</v>
      </c>
      <c r="D392" s="140">
        <v>85.85</v>
      </c>
      <c r="E392" s="204">
        <f t="shared" si="22"/>
        <v>0.00549999999999784</v>
      </c>
      <c r="F392" s="186">
        <f t="shared" si="24"/>
        <v>38.37298541825046</v>
      </c>
      <c r="G392" s="204">
        <f t="shared" si="26"/>
        <v>143.33000000000004</v>
      </c>
      <c r="H392" s="124">
        <v>39</v>
      </c>
      <c r="I392" s="132">
        <v>805.19</v>
      </c>
      <c r="J392" s="132">
        <v>531.4</v>
      </c>
    </row>
    <row r="393" spans="1:10" ht="23.25">
      <c r="A393" s="122">
        <v>22542</v>
      </c>
      <c r="B393" s="124">
        <v>4</v>
      </c>
      <c r="C393" s="140">
        <v>84.9885</v>
      </c>
      <c r="D393" s="140">
        <v>84.9924</v>
      </c>
      <c r="E393" s="204">
        <f t="shared" si="22"/>
        <v>0.003900000000001569</v>
      </c>
      <c r="F393" s="186">
        <f t="shared" si="24"/>
        <v>15.161528593093996</v>
      </c>
      <c r="G393" s="204">
        <f t="shared" si="26"/>
        <v>257.23</v>
      </c>
      <c r="H393" s="124">
        <v>40</v>
      </c>
      <c r="I393" s="132">
        <v>806.13</v>
      </c>
      <c r="J393" s="132">
        <v>547.96</v>
      </c>
    </row>
    <row r="394" spans="1:10" ht="23.25">
      <c r="A394" s="122"/>
      <c r="B394" s="124">
        <v>5</v>
      </c>
      <c r="C394" s="140">
        <v>85.0134</v>
      </c>
      <c r="D394" s="140">
        <v>85.0171</v>
      </c>
      <c r="E394" s="204">
        <f t="shared" si="22"/>
        <v>0.0036999999999949296</v>
      </c>
      <c r="F394" s="186">
        <f t="shared" si="24"/>
        <v>8.996304220956356</v>
      </c>
      <c r="G394" s="204">
        <f t="shared" si="26"/>
        <v>411.28</v>
      </c>
      <c r="H394" s="124">
        <v>41</v>
      </c>
      <c r="I394" s="132">
        <v>688.87</v>
      </c>
      <c r="J394" s="132">
        <v>394.85</v>
      </c>
    </row>
    <row r="395" spans="1:10" ht="23.25">
      <c r="A395" s="122"/>
      <c r="B395" s="124">
        <v>6</v>
      </c>
      <c r="C395" s="140">
        <v>87.3717</v>
      </c>
      <c r="D395" s="140">
        <v>87.3742</v>
      </c>
      <c r="E395" s="204">
        <f t="shared" si="22"/>
        <v>0.0024999999999977263</v>
      </c>
      <c r="F395" s="186">
        <f t="shared" si="24"/>
        <v>18.332477817685167</v>
      </c>
      <c r="G395" s="204">
        <f t="shared" si="26"/>
        <v>136.37</v>
      </c>
      <c r="H395" s="124">
        <v>42</v>
      </c>
      <c r="I395" s="132">
        <v>734.3</v>
      </c>
      <c r="J395" s="132">
        <v>552.5</v>
      </c>
    </row>
    <row r="396" spans="1:10" ht="23.25">
      <c r="A396" s="122">
        <v>22548</v>
      </c>
      <c r="B396" s="124">
        <v>7</v>
      </c>
      <c r="C396" s="140">
        <v>86.4348</v>
      </c>
      <c r="D396" s="140">
        <v>86.4396</v>
      </c>
      <c r="E396" s="204">
        <f t="shared" si="22"/>
        <v>0.004800000000003024</v>
      </c>
      <c r="F396" s="186">
        <f t="shared" si="24"/>
        <v>16.960531429995495</v>
      </c>
      <c r="G396" s="204">
        <f t="shared" si="26"/>
        <v>283.00999999999993</v>
      </c>
      <c r="H396" s="124">
        <v>43</v>
      </c>
      <c r="I396" s="132">
        <v>738.07</v>
      </c>
      <c r="J396" s="132">
        <v>451.29</v>
      </c>
    </row>
    <row r="397" spans="1:10" ht="23.25">
      <c r="A397" s="122"/>
      <c r="B397" s="124">
        <v>8</v>
      </c>
      <c r="C397" s="140">
        <v>84.7788</v>
      </c>
      <c r="D397" s="140">
        <v>84.7824</v>
      </c>
      <c r="E397" s="204">
        <f t="shared" si="22"/>
        <v>0.00359999999999161</v>
      </c>
      <c r="F397" s="186">
        <f t="shared" si="24"/>
        <v>20.05347593578213</v>
      </c>
      <c r="G397" s="204">
        <f t="shared" si="26"/>
        <v>179.5200000000001</v>
      </c>
      <c r="H397" s="124">
        <v>44</v>
      </c>
      <c r="I397" s="132">
        <v>811.27</v>
      </c>
      <c r="J397" s="132">
        <v>558.55</v>
      </c>
    </row>
    <row r="398" spans="1:10" ht="23.25">
      <c r="A398" s="122"/>
      <c r="B398" s="124">
        <v>9</v>
      </c>
      <c r="C398" s="140">
        <v>87.6208</v>
      </c>
      <c r="D398" s="140">
        <v>87.6268</v>
      </c>
      <c r="E398" s="204">
        <f t="shared" si="22"/>
        <v>0.006000000000000227</v>
      </c>
      <c r="F398" s="186">
        <f t="shared" si="24"/>
        <v>12.930198478547137</v>
      </c>
      <c r="G398" s="204">
        <f t="shared" si="26"/>
        <v>464.03</v>
      </c>
      <c r="H398" s="124">
        <v>45</v>
      </c>
      <c r="I398" s="132">
        <v>663.27</v>
      </c>
      <c r="J398" s="132">
        <v>347.24</v>
      </c>
    </row>
    <row r="399" spans="1:10" ht="23.25">
      <c r="A399" s="122">
        <v>22558</v>
      </c>
      <c r="B399" s="124">
        <v>1</v>
      </c>
      <c r="C399" s="140">
        <v>85.4195</v>
      </c>
      <c r="D399" s="140">
        <v>85.4997</v>
      </c>
      <c r="E399" s="204">
        <f t="shared" si="22"/>
        <v>0.08020000000000493</v>
      </c>
      <c r="F399" s="186">
        <f t="shared" si="24"/>
        <v>270.4525527753589</v>
      </c>
      <c r="G399" s="204">
        <f t="shared" si="26"/>
        <v>296.53999999999996</v>
      </c>
      <c r="H399" s="124">
        <v>46</v>
      </c>
      <c r="I399" s="132">
        <v>729.35</v>
      </c>
      <c r="J399" s="132">
        <v>366.73</v>
      </c>
    </row>
    <row r="400" spans="1:10" ht="23.25">
      <c r="A400" s="122"/>
      <c r="B400" s="124">
        <v>2</v>
      </c>
      <c r="C400" s="140">
        <v>87.4625</v>
      </c>
      <c r="D400" s="140">
        <v>87.5206</v>
      </c>
      <c r="E400" s="204">
        <f t="shared" si="22"/>
        <v>0.058099999999996044</v>
      </c>
      <c r="F400" s="186">
        <f t="shared" si="24"/>
        <v>159.88332094993268</v>
      </c>
      <c r="G400" s="204">
        <f t="shared" si="26"/>
        <v>363.39000000000004</v>
      </c>
      <c r="H400" s="124">
        <v>47</v>
      </c>
      <c r="I400" s="132">
        <v>716.76</v>
      </c>
      <c r="J400" s="132">
        <v>365.96</v>
      </c>
    </row>
    <row r="401" spans="1:10" ht="23.25">
      <c r="A401" s="122"/>
      <c r="B401" s="124">
        <v>3</v>
      </c>
      <c r="C401" s="140">
        <v>85.8786</v>
      </c>
      <c r="D401" s="140">
        <v>85.9438</v>
      </c>
      <c r="E401" s="204">
        <f t="shared" si="22"/>
        <v>0.06519999999999015</v>
      </c>
      <c r="F401" s="186">
        <f t="shared" si="24"/>
        <v>348.5699010959111</v>
      </c>
      <c r="G401" s="204">
        <f t="shared" si="26"/>
        <v>187.04999999999995</v>
      </c>
      <c r="H401" s="124">
        <v>48</v>
      </c>
      <c r="I401" s="132">
        <v>851.68</v>
      </c>
      <c r="J401" s="132">
        <v>529.71</v>
      </c>
    </row>
    <row r="402" spans="1:10" ht="23.25">
      <c r="A402" s="122">
        <v>22576</v>
      </c>
      <c r="B402" s="124">
        <v>4</v>
      </c>
      <c r="C402" s="140">
        <v>85.0381</v>
      </c>
      <c r="D402" s="140">
        <v>85.0444</v>
      </c>
      <c r="E402" s="204">
        <f t="shared" si="22"/>
        <v>0.0062999999999959755</v>
      </c>
      <c r="F402" s="186">
        <f t="shared" si="24"/>
        <v>20.64829078036111</v>
      </c>
      <c r="G402" s="204">
        <f t="shared" si="26"/>
        <v>305.1099999999999</v>
      </c>
      <c r="H402" s="124">
        <v>49</v>
      </c>
      <c r="I402" s="132">
        <v>811.66</v>
      </c>
      <c r="J402" s="132">
        <v>546.57</v>
      </c>
    </row>
    <row r="403" spans="1:10" ht="23.25">
      <c r="A403" s="122"/>
      <c r="B403" s="124">
        <v>5</v>
      </c>
      <c r="C403" s="140">
        <v>85.0626</v>
      </c>
      <c r="D403" s="140">
        <v>85.068</v>
      </c>
      <c r="E403" s="204">
        <f t="shared" si="22"/>
        <v>0.00539999999999452</v>
      </c>
      <c r="F403" s="186">
        <f t="shared" si="24"/>
        <v>16.22986294780753</v>
      </c>
      <c r="G403" s="204">
        <f t="shared" si="26"/>
        <v>332.71999999999997</v>
      </c>
      <c r="H403" s="124">
        <v>50</v>
      </c>
      <c r="I403" s="132">
        <v>764.54</v>
      </c>
      <c r="J403" s="132">
        <v>478.94</v>
      </c>
    </row>
    <row r="404" spans="1:10" ht="23.25">
      <c r="A404" s="122"/>
      <c r="B404" s="124">
        <v>6</v>
      </c>
      <c r="C404" s="140">
        <v>87.4035</v>
      </c>
      <c r="D404" s="140">
        <v>87.4126</v>
      </c>
      <c r="E404" s="204">
        <f t="shared" si="22"/>
        <v>0.00910000000000366</v>
      </c>
      <c r="F404" s="186">
        <f t="shared" si="24"/>
        <v>22.85513361463648</v>
      </c>
      <c r="G404" s="204">
        <f t="shared" si="26"/>
        <v>398.15999999999997</v>
      </c>
      <c r="H404" s="124">
        <v>51</v>
      </c>
      <c r="I404" s="132">
        <v>678.25</v>
      </c>
      <c r="J404" s="132">
        <v>366.38</v>
      </c>
    </row>
    <row r="405" spans="1:10" ht="23.25">
      <c r="A405" s="122">
        <v>22580</v>
      </c>
      <c r="B405" s="124">
        <v>7</v>
      </c>
      <c r="C405" s="140">
        <v>86.4507</v>
      </c>
      <c r="D405" s="140">
        <v>86.515</v>
      </c>
      <c r="E405" s="204">
        <f t="shared" si="22"/>
        <v>0.06430000000000291</v>
      </c>
      <c r="F405" s="186">
        <f t="shared" si="24"/>
        <v>503.2086398497646</v>
      </c>
      <c r="G405" s="204">
        <f t="shared" si="26"/>
        <v>127.77999999999997</v>
      </c>
      <c r="H405" s="124">
        <v>52</v>
      </c>
      <c r="I405" s="132">
        <v>824.68</v>
      </c>
      <c r="J405" s="132">
        <v>550.47</v>
      </c>
    </row>
    <row r="406" spans="1:10" ht="23.25">
      <c r="A406" s="122"/>
      <c r="B406" s="124">
        <v>8</v>
      </c>
      <c r="C406" s="140">
        <v>84.8083</v>
      </c>
      <c r="D406" s="140">
        <v>84.8648</v>
      </c>
      <c r="E406" s="204">
        <f t="shared" si="22"/>
        <v>0.05649999999999977</v>
      </c>
      <c r="F406" s="186">
        <f t="shared" si="24"/>
        <v>107.72780139950764</v>
      </c>
      <c r="G406" s="204">
        <f t="shared" si="26"/>
        <v>524.47</v>
      </c>
      <c r="H406" s="124">
        <v>53</v>
      </c>
      <c r="I406" s="132">
        <v>652.76</v>
      </c>
      <c r="J406" s="132">
        <v>300.21</v>
      </c>
    </row>
    <row r="407" spans="1:10" ht="23.25">
      <c r="A407" s="122"/>
      <c r="B407" s="124">
        <v>9</v>
      </c>
      <c r="C407" s="140">
        <v>87.6767</v>
      </c>
      <c r="D407" s="140">
        <v>87.7289</v>
      </c>
      <c r="E407" s="204">
        <f t="shared" si="22"/>
        <v>0.052199999999999136</v>
      </c>
      <c r="F407" s="186">
        <f t="shared" si="24"/>
        <v>671.9011455785709</v>
      </c>
      <c r="G407" s="204">
        <f t="shared" si="26"/>
        <v>77.68999999999994</v>
      </c>
      <c r="H407" s="124">
        <v>54</v>
      </c>
      <c r="I407" s="132">
        <v>851.23</v>
      </c>
      <c r="J407" s="132">
        <v>575.07</v>
      </c>
    </row>
    <row r="408" spans="1:10" ht="23.25">
      <c r="A408" s="122">
        <v>22593</v>
      </c>
      <c r="B408" s="124">
        <v>1</v>
      </c>
      <c r="C408" s="140">
        <v>85.4441</v>
      </c>
      <c r="D408" s="140">
        <v>85.4557</v>
      </c>
      <c r="E408" s="204">
        <f t="shared" si="22"/>
        <v>0.011599999999987176</v>
      </c>
      <c r="F408" s="186">
        <f t="shared" si="24"/>
        <v>37.813345503103875</v>
      </c>
      <c r="G408" s="204">
        <f t="shared" si="26"/>
        <v>306.77</v>
      </c>
      <c r="H408" s="124">
        <v>55</v>
      </c>
      <c r="I408" s="132">
        <v>819.27</v>
      </c>
      <c r="J408" s="132">
        <v>544.46</v>
      </c>
    </row>
    <row r="409" spans="1:10" ht="23.25">
      <c r="A409" s="122"/>
      <c r="B409" s="124">
        <v>2</v>
      </c>
      <c r="C409" s="140">
        <v>87.5327</v>
      </c>
      <c r="D409" s="140">
        <v>87.5561</v>
      </c>
      <c r="E409" s="204">
        <f t="shared" si="22"/>
        <v>0.023399999999995202</v>
      </c>
      <c r="F409" s="186">
        <f t="shared" si="24"/>
        <v>47.475095863164604</v>
      </c>
      <c r="G409" s="204">
        <f t="shared" si="26"/>
        <v>492.89</v>
      </c>
      <c r="H409" s="124">
        <v>56</v>
      </c>
      <c r="I409" s="132">
        <v>655.43</v>
      </c>
      <c r="J409" s="132">
        <v>326.38</v>
      </c>
    </row>
    <row r="410" spans="1:10" ht="23.25">
      <c r="A410" s="122"/>
      <c r="B410" s="124">
        <v>3</v>
      </c>
      <c r="C410" s="140">
        <v>85.9101</v>
      </c>
      <c r="D410" s="140">
        <v>85.9414</v>
      </c>
      <c r="E410" s="204">
        <f t="shared" si="22"/>
        <v>0.03130000000000166</v>
      </c>
      <c r="F410" s="186">
        <f t="shared" si="24"/>
        <v>129.56370560477552</v>
      </c>
      <c r="G410" s="204">
        <f t="shared" si="26"/>
        <v>241.57999999999993</v>
      </c>
      <c r="H410" s="124">
        <v>57</v>
      </c>
      <c r="I410" s="132">
        <v>740.88</v>
      </c>
      <c r="J410" s="132">
        <v>413.85</v>
      </c>
    </row>
    <row r="411" spans="1:10" ht="23.25">
      <c r="A411" s="122">
        <v>22604</v>
      </c>
      <c r="B411" s="124">
        <v>4</v>
      </c>
      <c r="C411" s="140">
        <v>85.087</v>
      </c>
      <c r="D411" s="140">
        <v>85.1122</v>
      </c>
      <c r="E411" s="204">
        <f t="shared" si="22"/>
        <v>0.025199999999998113</v>
      </c>
      <c r="F411" s="186">
        <f t="shared" si="24"/>
        <v>74.32312864979093</v>
      </c>
      <c r="G411" s="204">
        <f t="shared" si="26"/>
        <v>339.06</v>
      </c>
      <c r="H411" s="124">
        <v>58</v>
      </c>
      <c r="I411" s="132">
        <v>709.97</v>
      </c>
      <c r="J411" s="132">
        <v>401.82</v>
      </c>
    </row>
    <row r="412" spans="1:10" ht="23.25">
      <c r="A412" s="122"/>
      <c r="B412" s="124">
        <v>5</v>
      </c>
      <c r="C412" s="140">
        <v>85.0931</v>
      </c>
      <c r="D412" s="140">
        <v>85.1179</v>
      </c>
      <c r="E412" s="204">
        <f t="shared" si="22"/>
        <v>0.024799999999999045</v>
      </c>
      <c r="F412" s="186">
        <f t="shared" si="24"/>
        <v>127.21863137375111</v>
      </c>
      <c r="G412" s="204">
        <f t="shared" si="26"/>
        <v>194.94000000000005</v>
      </c>
      <c r="H412" s="124">
        <v>59</v>
      </c>
      <c r="I412" s="132">
        <v>809.51</v>
      </c>
      <c r="J412" s="132">
        <v>515.03</v>
      </c>
    </row>
    <row r="413" spans="1:10" ht="23.25">
      <c r="A413" s="122"/>
      <c r="B413" s="124">
        <v>6</v>
      </c>
      <c r="C413" s="140">
        <v>87.4619</v>
      </c>
      <c r="D413" s="140">
        <v>87.4798</v>
      </c>
      <c r="E413" s="204">
        <f t="shared" si="22"/>
        <v>0.017899999999997362</v>
      </c>
      <c r="F413" s="163">
        <f t="shared" si="24"/>
        <v>44.32448494452596</v>
      </c>
      <c r="G413" s="204">
        <f t="shared" si="26"/>
        <v>403.84</v>
      </c>
      <c r="H413" s="124">
        <v>60</v>
      </c>
      <c r="I413" s="132">
        <v>691.61</v>
      </c>
      <c r="J413" s="132">
        <v>405.67</v>
      </c>
    </row>
    <row r="414" spans="1:10" ht="23.25">
      <c r="A414" s="122">
        <v>22612</v>
      </c>
      <c r="B414" s="124">
        <v>7</v>
      </c>
      <c r="C414" s="140">
        <v>86.501</v>
      </c>
      <c r="D414" s="140">
        <v>86.5228</v>
      </c>
      <c r="E414" s="204">
        <f t="shared" si="22"/>
        <v>0.02179999999999893</v>
      </c>
      <c r="F414" s="163">
        <f t="shared" si="24"/>
        <v>115.52117004927628</v>
      </c>
      <c r="G414" s="204">
        <f t="shared" si="26"/>
        <v>188.71000000000004</v>
      </c>
      <c r="H414" s="124">
        <v>61</v>
      </c>
      <c r="I414" s="132">
        <v>795.65</v>
      </c>
      <c r="J414" s="132">
        <v>502.9</v>
      </c>
    </row>
    <row r="415" spans="1:10" ht="23.25">
      <c r="A415" s="122"/>
      <c r="B415" s="124">
        <v>8</v>
      </c>
      <c r="C415" s="140">
        <v>84.8595</v>
      </c>
      <c r="D415" s="140">
        <v>84.8873</v>
      </c>
      <c r="E415" s="204">
        <f t="shared" si="22"/>
        <v>0.02779999999999916</v>
      </c>
      <c r="F415" s="163">
        <f t="shared" si="24"/>
        <v>64.73546944858225</v>
      </c>
      <c r="G415" s="204">
        <f t="shared" si="26"/>
        <v>429.44</v>
      </c>
      <c r="H415" s="124">
        <v>62</v>
      </c>
      <c r="I415" s="132">
        <v>714.3</v>
      </c>
      <c r="J415" s="132">
        <v>366.21</v>
      </c>
    </row>
    <row r="416" spans="1:10" ht="23.25">
      <c r="A416" s="122"/>
      <c r="B416" s="124">
        <v>9</v>
      </c>
      <c r="C416" s="140">
        <v>87.7135</v>
      </c>
      <c r="D416" s="140">
        <v>87.7324</v>
      </c>
      <c r="E416" s="204">
        <f t="shared" si="22"/>
        <v>0.018900000000002137</v>
      </c>
      <c r="F416" s="163">
        <f t="shared" si="24"/>
        <v>54.0911822787045</v>
      </c>
      <c r="G416" s="204">
        <f t="shared" si="26"/>
        <v>349.40999999999997</v>
      </c>
      <c r="H416" s="124">
        <v>63</v>
      </c>
      <c r="I416" s="132">
        <v>652.16</v>
      </c>
      <c r="J416" s="132">
        <v>364.89</v>
      </c>
    </row>
    <row r="417" spans="1:10" ht="23.25">
      <c r="A417" s="122">
        <v>22626</v>
      </c>
      <c r="B417" s="124">
        <v>13</v>
      </c>
      <c r="C417" s="140">
        <v>86.7968</v>
      </c>
      <c r="D417" s="140">
        <v>86.8033</v>
      </c>
      <c r="E417" s="204">
        <f t="shared" si="22"/>
        <v>0.006499999999988404</v>
      </c>
      <c r="F417" s="163">
        <f t="shared" si="24"/>
        <v>25.885070287875454</v>
      </c>
      <c r="G417" s="204">
        <f t="shared" si="26"/>
        <v>251.10999999999996</v>
      </c>
      <c r="H417" s="124">
        <v>64</v>
      </c>
      <c r="I417" s="132">
        <v>659.53</v>
      </c>
      <c r="J417" s="132">
        <v>401.05</v>
      </c>
    </row>
    <row r="418" spans="1:10" ht="23.25">
      <c r="A418" s="122"/>
      <c r="B418" s="124">
        <v>14</v>
      </c>
      <c r="C418" s="140">
        <v>85.9743</v>
      </c>
      <c r="D418" s="140">
        <v>85.9805</v>
      </c>
      <c r="E418" s="204">
        <f t="shared" si="22"/>
        <v>0.006200000000006867</v>
      </c>
      <c r="F418" s="163">
        <f aca="true" t="shared" si="27" ref="F418:F453">((10^6)*E418/G418)</f>
        <v>67.67820106982715</v>
      </c>
      <c r="G418" s="204">
        <f t="shared" si="26"/>
        <v>91.61000000000001</v>
      </c>
      <c r="H418" s="124">
        <v>65</v>
      </c>
      <c r="I418" s="132">
        <v>825.65</v>
      </c>
      <c r="J418" s="132">
        <v>567.92</v>
      </c>
    </row>
    <row r="419" spans="1:10" ht="23.25">
      <c r="A419" s="122"/>
      <c r="B419" s="124">
        <v>15</v>
      </c>
      <c r="C419" s="140">
        <v>86.9916</v>
      </c>
      <c r="D419" s="140">
        <v>87.0014</v>
      </c>
      <c r="E419" s="204">
        <f t="shared" si="22"/>
        <v>0.009799999999998477</v>
      </c>
      <c r="F419" s="163">
        <f t="shared" si="27"/>
        <v>34.07155025553133</v>
      </c>
      <c r="G419" s="204">
        <f t="shared" si="26"/>
        <v>287.63</v>
      </c>
      <c r="H419" s="124">
        <v>66</v>
      </c>
      <c r="I419" s="132">
        <v>808.58</v>
      </c>
      <c r="J419" s="132">
        <v>538.02</v>
      </c>
    </row>
    <row r="420" spans="1:10" ht="23.25">
      <c r="A420" s="122">
        <v>22634</v>
      </c>
      <c r="B420" s="124">
        <v>16</v>
      </c>
      <c r="C420" s="140">
        <v>86.1833</v>
      </c>
      <c r="D420" s="140">
        <v>86.191</v>
      </c>
      <c r="E420" s="204">
        <f t="shared" si="22"/>
        <v>0.007699999999999818</v>
      </c>
      <c r="F420" s="163">
        <f t="shared" si="27"/>
        <v>26.00824157265357</v>
      </c>
      <c r="G420" s="204">
        <f t="shared" si="26"/>
        <v>296.06000000000006</v>
      </c>
      <c r="H420" s="124">
        <v>67</v>
      </c>
      <c r="I420" s="132">
        <v>783.62</v>
      </c>
      <c r="J420" s="132">
        <v>512.52</v>
      </c>
    </row>
    <row r="421" spans="1:10" ht="23.25">
      <c r="A421" s="122"/>
      <c r="B421" s="124">
        <v>17</v>
      </c>
      <c r="C421" s="140">
        <v>87.2287</v>
      </c>
      <c r="D421" s="140">
        <v>87.24</v>
      </c>
      <c r="E421" s="204">
        <f t="shared" si="22"/>
        <v>0.011299999999991428</v>
      </c>
      <c r="F421" s="163">
        <f t="shared" si="27"/>
        <v>42.52596718346917</v>
      </c>
      <c r="G421" s="204">
        <f t="shared" si="26"/>
        <v>265.72</v>
      </c>
      <c r="H421" s="124">
        <v>68</v>
      </c>
      <c r="I421" s="132">
        <v>780.6</v>
      </c>
      <c r="J421" s="132">
        <v>517.9</v>
      </c>
    </row>
    <row r="422" spans="1:10" ht="23.25">
      <c r="A422" s="122"/>
      <c r="B422" s="124">
        <v>18</v>
      </c>
      <c r="C422" s="140">
        <v>85.1798</v>
      </c>
      <c r="D422" s="140">
        <v>85.1867</v>
      </c>
      <c r="E422" s="204">
        <f t="shared" si="22"/>
        <v>0.0069000000000016826</v>
      </c>
      <c r="F422" s="163">
        <f t="shared" si="27"/>
        <v>32.69522365429151</v>
      </c>
      <c r="G422" s="204">
        <f t="shared" si="26"/>
        <v>211.04000000000008</v>
      </c>
      <c r="H422" s="124">
        <v>69</v>
      </c>
      <c r="I422" s="132">
        <v>813.19</v>
      </c>
      <c r="J422" s="132">
        <v>569.56</v>
      </c>
    </row>
    <row r="423" spans="1:10" ht="23.25">
      <c r="A423" s="122">
        <v>22653</v>
      </c>
      <c r="B423" s="124">
        <v>19</v>
      </c>
      <c r="C423" s="140">
        <v>88.9809</v>
      </c>
      <c r="D423" s="140">
        <v>88.9981</v>
      </c>
      <c r="E423" s="204">
        <f t="shared" si="22"/>
        <v>0.017199999999988336</v>
      </c>
      <c r="F423" s="163">
        <f t="shared" si="27"/>
        <v>38.558106169270836</v>
      </c>
      <c r="G423" s="204">
        <f t="shared" si="26"/>
        <v>446.08000000000004</v>
      </c>
      <c r="H423" s="124">
        <v>70</v>
      </c>
      <c r="I423" s="132">
        <v>722.41</v>
      </c>
      <c r="J423" s="132">
        <v>367.11</v>
      </c>
    </row>
    <row r="424" spans="1:10" ht="23.25">
      <c r="A424" s="122"/>
      <c r="B424" s="124">
        <v>20</v>
      </c>
      <c r="C424" s="140">
        <v>84.6662</v>
      </c>
      <c r="D424" s="140">
        <v>84.6821</v>
      </c>
      <c r="E424" s="204">
        <f t="shared" si="22"/>
        <v>0.015900000000002024</v>
      </c>
      <c r="F424" s="163">
        <f t="shared" si="27"/>
        <v>83.22428683591744</v>
      </c>
      <c r="G424" s="204">
        <f t="shared" si="26"/>
        <v>191.04999999999995</v>
      </c>
      <c r="H424" s="124">
        <v>71</v>
      </c>
      <c r="I424" s="132">
        <v>831.68</v>
      </c>
      <c r="J424" s="132">
        <v>531.36</v>
      </c>
    </row>
    <row r="425" spans="1:10" ht="23.25">
      <c r="A425" s="122"/>
      <c r="B425" s="124">
        <v>21</v>
      </c>
      <c r="C425" s="140">
        <v>86.359</v>
      </c>
      <c r="D425" s="140">
        <v>86.3766</v>
      </c>
      <c r="E425" s="204">
        <f t="shared" si="22"/>
        <v>0.017600000000001614</v>
      </c>
      <c r="F425" s="163">
        <f t="shared" si="27"/>
        <v>67.90385431537335</v>
      </c>
      <c r="G425" s="204">
        <f t="shared" si="26"/>
        <v>259.18999999999994</v>
      </c>
      <c r="H425" s="124">
        <v>72</v>
      </c>
      <c r="I425" s="132">
        <v>864.58</v>
      </c>
      <c r="J425" s="132">
        <v>572.49</v>
      </c>
    </row>
    <row r="426" spans="1:10" ht="23.25">
      <c r="A426" s="122">
        <v>22660</v>
      </c>
      <c r="B426" s="124">
        <v>22</v>
      </c>
      <c r="C426" s="140">
        <v>85.1326</v>
      </c>
      <c r="D426" s="140">
        <v>85.145</v>
      </c>
      <c r="E426" s="204">
        <f t="shared" si="22"/>
        <v>0.012399999999999523</v>
      </c>
      <c r="F426" s="163">
        <f t="shared" si="27"/>
        <v>39.377580184183934</v>
      </c>
      <c r="G426" s="204">
        <f t="shared" si="26"/>
        <v>314.9000000000001</v>
      </c>
      <c r="H426" s="124">
        <v>73</v>
      </c>
      <c r="I426" s="132">
        <v>842.75</v>
      </c>
      <c r="J426" s="132">
        <v>549.68</v>
      </c>
    </row>
    <row r="427" spans="1:10" ht="23.25">
      <c r="A427" s="122"/>
      <c r="B427" s="124">
        <v>23</v>
      </c>
      <c r="C427" s="140">
        <v>87.6721</v>
      </c>
      <c r="D427" s="140">
        <v>87.686</v>
      </c>
      <c r="E427" s="204">
        <f t="shared" si="22"/>
        <v>0.013900000000006685</v>
      </c>
      <c r="F427" s="163">
        <f t="shared" si="27"/>
        <v>29.500403242936212</v>
      </c>
      <c r="G427" s="204">
        <f t="shared" si="26"/>
        <v>471.18</v>
      </c>
      <c r="H427" s="124">
        <v>74</v>
      </c>
      <c r="I427" s="132">
        <v>694.07</v>
      </c>
      <c r="J427" s="132">
        <v>371.57</v>
      </c>
    </row>
    <row r="428" spans="1:10" ht="23.25">
      <c r="A428" s="122"/>
      <c r="B428" s="124">
        <v>24</v>
      </c>
      <c r="C428" s="140">
        <v>88.0628</v>
      </c>
      <c r="D428" s="140">
        <v>88.0796</v>
      </c>
      <c r="E428" s="204">
        <f t="shared" si="22"/>
        <v>0.01680000000000348</v>
      </c>
      <c r="F428" s="163">
        <f>((10^6)*E428/G428)</f>
        <v>235.88879528227284</v>
      </c>
      <c r="G428" s="204">
        <f>I427-J428</f>
        <v>71.22000000000003</v>
      </c>
      <c r="H428" s="124">
        <v>75</v>
      </c>
      <c r="I428" s="132">
        <v>888.79</v>
      </c>
      <c r="J428" s="132">
        <v>622.85</v>
      </c>
    </row>
    <row r="429" spans="1:10" ht="23.25">
      <c r="A429" s="122">
        <v>22684</v>
      </c>
      <c r="B429" s="124">
        <v>10</v>
      </c>
      <c r="C429" s="140">
        <v>85.0429</v>
      </c>
      <c r="D429" s="140">
        <v>85.0445</v>
      </c>
      <c r="E429" s="204">
        <f t="shared" si="22"/>
        <v>0.001599999999996271</v>
      </c>
      <c r="F429" s="163">
        <f t="shared" si="27"/>
        <v>2.8326104275405353</v>
      </c>
      <c r="G429" s="204">
        <f aca="true" t="shared" si="28" ref="G429:G446">I428-J429</f>
        <v>564.8499999999999</v>
      </c>
      <c r="H429" s="124">
        <v>76</v>
      </c>
      <c r="I429" s="132">
        <v>603.73</v>
      </c>
      <c r="J429" s="132">
        <v>323.94</v>
      </c>
    </row>
    <row r="430" spans="1:10" ht="23.25">
      <c r="A430" s="122"/>
      <c r="B430" s="124">
        <v>11</v>
      </c>
      <c r="C430" s="140">
        <v>86.0725</v>
      </c>
      <c r="D430" s="140">
        <v>86.0735</v>
      </c>
      <c r="E430" s="204">
        <f t="shared" si="22"/>
        <v>0.000999999999990564</v>
      </c>
      <c r="F430" s="163">
        <f t="shared" si="27"/>
        <v>3.998880313474483</v>
      </c>
      <c r="G430" s="204">
        <f t="shared" si="28"/>
        <v>250.07</v>
      </c>
      <c r="H430" s="124">
        <v>77</v>
      </c>
      <c r="I430" s="132">
        <v>655.88</v>
      </c>
      <c r="J430" s="132">
        <v>353.66</v>
      </c>
    </row>
    <row r="431" spans="1:10" ht="23.25">
      <c r="A431" s="122"/>
      <c r="B431" s="124">
        <v>12</v>
      </c>
      <c r="C431" s="140">
        <v>84.8284</v>
      </c>
      <c r="D431" s="140">
        <v>84.8298</v>
      </c>
      <c r="E431" s="204">
        <f t="shared" si="22"/>
        <v>0.0014000000000038426</v>
      </c>
      <c r="F431" s="163">
        <f t="shared" si="27"/>
        <v>12.371862849097234</v>
      </c>
      <c r="G431" s="204">
        <f t="shared" si="28"/>
        <v>113.15999999999997</v>
      </c>
      <c r="H431" s="124">
        <v>78</v>
      </c>
      <c r="I431" s="132">
        <v>817.21</v>
      </c>
      <c r="J431" s="132">
        <v>542.72</v>
      </c>
    </row>
    <row r="432" spans="1:10" ht="23.25">
      <c r="A432" s="122">
        <v>22692</v>
      </c>
      <c r="B432" s="124">
        <v>13</v>
      </c>
      <c r="C432" s="140">
        <v>86.6923</v>
      </c>
      <c r="D432" s="140">
        <v>86.6927</v>
      </c>
      <c r="E432" s="204">
        <f t="shared" si="22"/>
        <v>0.00039999999999906777</v>
      </c>
      <c r="F432" s="163">
        <f t="shared" si="27"/>
        <v>0.8283974651018261</v>
      </c>
      <c r="G432" s="204">
        <f t="shared" si="28"/>
        <v>482.86</v>
      </c>
      <c r="H432" s="124">
        <v>79</v>
      </c>
      <c r="I432" s="132">
        <v>621.44</v>
      </c>
      <c r="J432" s="132">
        <v>334.35</v>
      </c>
    </row>
    <row r="433" spans="1:10" ht="23.25">
      <c r="A433" s="122"/>
      <c r="B433" s="124">
        <v>14</v>
      </c>
      <c r="C433" s="140">
        <v>85.924</v>
      </c>
      <c r="D433" s="140">
        <v>85.926</v>
      </c>
      <c r="E433" s="204">
        <f t="shared" si="22"/>
        <v>0.001999999999995339</v>
      </c>
      <c r="F433" s="163">
        <f t="shared" si="27"/>
        <v>7.829014327077972</v>
      </c>
      <c r="G433" s="204">
        <f t="shared" si="28"/>
        <v>255.46000000000004</v>
      </c>
      <c r="H433" s="124">
        <v>80</v>
      </c>
      <c r="I433" s="132">
        <v>678.8</v>
      </c>
      <c r="J433" s="132">
        <v>365.98</v>
      </c>
    </row>
    <row r="434" spans="1:10" ht="23.25">
      <c r="A434" s="122"/>
      <c r="B434" s="124">
        <v>15</v>
      </c>
      <c r="C434" s="140">
        <v>86.9487</v>
      </c>
      <c r="D434" s="140">
        <v>86.9516</v>
      </c>
      <c r="E434" s="204">
        <f t="shared" si="22"/>
        <v>0.002899999999996794</v>
      </c>
      <c r="F434" s="163">
        <f t="shared" si="27"/>
        <v>10.818473476075486</v>
      </c>
      <c r="G434" s="204">
        <f t="shared" si="28"/>
        <v>268.05999999999995</v>
      </c>
      <c r="H434" s="124">
        <v>81</v>
      </c>
      <c r="I434" s="132">
        <v>683.69</v>
      </c>
      <c r="J434" s="132">
        <v>410.74</v>
      </c>
    </row>
    <row r="435" spans="1:10" ht="23.25">
      <c r="A435" s="122">
        <v>22702</v>
      </c>
      <c r="B435" s="124">
        <v>16</v>
      </c>
      <c r="C435" s="140">
        <v>86.1067</v>
      </c>
      <c r="D435" s="140">
        <v>86.1166</v>
      </c>
      <c r="E435" s="204">
        <f t="shared" si="22"/>
        <v>0.009900000000001796</v>
      </c>
      <c r="F435" s="163">
        <f t="shared" si="27"/>
        <v>28.47609733648333</v>
      </c>
      <c r="G435" s="204">
        <f t="shared" si="28"/>
        <v>347.6600000000001</v>
      </c>
      <c r="H435" s="124">
        <v>82</v>
      </c>
      <c r="I435" s="132">
        <v>705.26</v>
      </c>
      <c r="J435" s="132">
        <v>336.03</v>
      </c>
    </row>
    <row r="436" spans="1:10" ht="23.25">
      <c r="A436" s="122"/>
      <c r="B436" s="124">
        <v>17</v>
      </c>
      <c r="C436" s="140">
        <v>87.1974</v>
      </c>
      <c r="D436" s="140">
        <v>87.1999</v>
      </c>
      <c r="E436" s="204">
        <f t="shared" si="22"/>
        <v>0.0024999999999977263</v>
      </c>
      <c r="F436" s="163">
        <f t="shared" si="27"/>
        <v>7.621718850028128</v>
      </c>
      <c r="G436" s="204">
        <f t="shared" si="28"/>
        <v>328.01</v>
      </c>
      <c r="H436" s="124">
        <v>83</v>
      </c>
      <c r="I436" s="132">
        <v>708.15</v>
      </c>
      <c r="J436" s="132">
        <v>377.25</v>
      </c>
    </row>
    <row r="437" spans="1:10" ht="23.25">
      <c r="A437" s="122"/>
      <c r="B437" s="124">
        <v>18</v>
      </c>
      <c r="C437" s="140">
        <v>85.1425</v>
      </c>
      <c r="D437" s="140">
        <v>85.1458</v>
      </c>
      <c r="E437" s="204">
        <f t="shared" si="22"/>
        <v>0.003299999999995862</v>
      </c>
      <c r="F437" s="163">
        <f>((10^6)*E437/G437)</f>
        <v>17.45016128177178</v>
      </c>
      <c r="G437" s="204">
        <f t="shared" si="28"/>
        <v>189.11</v>
      </c>
      <c r="H437" s="124">
        <v>84</v>
      </c>
      <c r="I437" s="132">
        <v>828.16</v>
      </c>
      <c r="J437" s="132">
        <v>519.04</v>
      </c>
    </row>
    <row r="438" spans="1:10" ht="23.25">
      <c r="A438" s="122">
        <v>22712</v>
      </c>
      <c r="B438" s="124">
        <v>1</v>
      </c>
      <c r="C438" s="140">
        <v>85.4021</v>
      </c>
      <c r="D438" s="140">
        <v>85.4025</v>
      </c>
      <c r="E438" s="204">
        <f t="shared" si="22"/>
        <v>0.00039999999999906777</v>
      </c>
      <c r="F438" s="163">
        <f t="shared" si="27"/>
        <v>0.9050592813808213</v>
      </c>
      <c r="G438" s="204">
        <f t="shared" si="28"/>
        <v>441.96</v>
      </c>
      <c r="H438" s="124">
        <v>85</v>
      </c>
      <c r="I438" s="132">
        <v>711.23</v>
      </c>
      <c r="J438" s="132">
        <v>386.2</v>
      </c>
    </row>
    <row r="439" spans="1:10" ht="23.25">
      <c r="A439" s="122"/>
      <c r="B439" s="124">
        <v>2</v>
      </c>
      <c r="C439" s="140">
        <v>87.743</v>
      </c>
      <c r="D439" s="140">
        <v>87.4735</v>
      </c>
      <c r="E439" s="204">
        <f t="shared" si="22"/>
        <v>-0.26949999999999363</v>
      </c>
      <c r="F439" s="163">
        <f t="shared" si="27"/>
        <v>-812.162854473657</v>
      </c>
      <c r="G439" s="204">
        <f t="shared" si="28"/>
        <v>331.83000000000004</v>
      </c>
      <c r="H439" s="124">
        <v>86</v>
      </c>
      <c r="I439" s="132">
        <v>707.1</v>
      </c>
      <c r="J439" s="132">
        <v>379.4</v>
      </c>
    </row>
    <row r="440" spans="1:10" ht="23.25">
      <c r="A440" s="122"/>
      <c r="B440" s="124">
        <v>3</v>
      </c>
      <c r="C440" s="140">
        <v>85.8847</v>
      </c>
      <c r="D440" s="140">
        <v>85.8856</v>
      </c>
      <c r="E440" s="204">
        <f t="shared" si="22"/>
        <v>0.0009000000000014552</v>
      </c>
      <c r="F440" s="163">
        <f t="shared" si="27"/>
        <v>2.6939655172457346</v>
      </c>
      <c r="G440" s="204">
        <f t="shared" si="28"/>
        <v>334.08000000000004</v>
      </c>
      <c r="H440" s="124">
        <v>87</v>
      </c>
      <c r="I440" s="132">
        <v>708.72</v>
      </c>
      <c r="J440" s="132">
        <v>373.02</v>
      </c>
    </row>
    <row r="441" spans="1:10" ht="23.25">
      <c r="A441" s="122">
        <v>22723</v>
      </c>
      <c r="B441" s="124">
        <v>4</v>
      </c>
      <c r="C441" s="140">
        <v>85.03</v>
      </c>
      <c r="D441" s="140">
        <v>85.0313</v>
      </c>
      <c r="E441" s="204">
        <f t="shared" si="22"/>
        <v>0.001300000000000523</v>
      </c>
      <c r="F441" s="163">
        <f t="shared" si="27"/>
        <v>7.319819819822763</v>
      </c>
      <c r="G441" s="204">
        <f t="shared" si="28"/>
        <v>177.60000000000002</v>
      </c>
      <c r="H441" s="124">
        <v>88</v>
      </c>
      <c r="I441" s="132">
        <v>846.05</v>
      </c>
      <c r="J441" s="132">
        <v>531.12</v>
      </c>
    </row>
    <row r="442" spans="1:10" ht="23.25">
      <c r="A442" s="122"/>
      <c r="B442" s="124">
        <v>5</v>
      </c>
      <c r="C442" s="140">
        <v>85.0627</v>
      </c>
      <c r="D442" s="140">
        <v>85.0654</v>
      </c>
      <c r="E442" s="204">
        <f t="shared" si="22"/>
        <v>0.0026999999999901547</v>
      </c>
      <c r="F442" s="163">
        <f t="shared" si="27"/>
        <v>6.768613687616332</v>
      </c>
      <c r="G442" s="204">
        <f t="shared" si="28"/>
        <v>398.9</v>
      </c>
      <c r="H442" s="124">
        <v>89</v>
      </c>
      <c r="I442" s="132">
        <v>752.55</v>
      </c>
      <c r="J442" s="132">
        <v>447.15</v>
      </c>
    </row>
    <row r="443" spans="1:10" ht="23.25">
      <c r="A443" s="122"/>
      <c r="B443" s="124">
        <v>6</v>
      </c>
      <c r="C443" s="140">
        <v>87.4065</v>
      </c>
      <c r="D443" s="140">
        <v>87.412</v>
      </c>
      <c r="E443" s="204">
        <f t="shared" si="22"/>
        <v>0.005500000000012051</v>
      </c>
      <c r="F443" s="163">
        <f t="shared" si="27"/>
        <v>42.35330355777033</v>
      </c>
      <c r="G443" s="204">
        <f t="shared" si="28"/>
        <v>129.8599999999999</v>
      </c>
      <c r="H443" s="124">
        <v>90</v>
      </c>
      <c r="I443" s="132">
        <v>890.71</v>
      </c>
      <c r="J443" s="132">
        <v>622.69</v>
      </c>
    </row>
    <row r="444" spans="1:10" ht="23.25">
      <c r="A444" s="122">
        <v>22732</v>
      </c>
      <c r="B444" s="124">
        <v>7</v>
      </c>
      <c r="C444" s="140">
        <v>86.4374</v>
      </c>
      <c r="D444" s="140">
        <v>86.4452</v>
      </c>
      <c r="E444" s="204">
        <f t="shared" si="22"/>
        <v>0.007800000000003138</v>
      </c>
      <c r="F444" s="163">
        <f t="shared" si="27"/>
        <v>15.066640911730996</v>
      </c>
      <c r="G444" s="204">
        <f t="shared" si="28"/>
        <v>517.7</v>
      </c>
      <c r="H444" s="124">
        <v>91</v>
      </c>
      <c r="I444" s="132">
        <v>708.01</v>
      </c>
      <c r="J444" s="132">
        <v>373.01</v>
      </c>
    </row>
    <row r="445" spans="1:10" ht="23.25">
      <c r="A445" s="122"/>
      <c r="B445" s="124">
        <v>8</v>
      </c>
      <c r="C445" s="140">
        <v>84.8028</v>
      </c>
      <c r="D445" s="140">
        <v>84.8093</v>
      </c>
      <c r="E445" s="204">
        <f t="shared" si="22"/>
        <v>0.006499999999988404</v>
      </c>
      <c r="F445" s="163">
        <f t="shared" si="27"/>
        <v>24.554245995725314</v>
      </c>
      <c r="G445" s="204">
        <f t="shared" si="28"/>
        <v>264.71999999999997</v>
      </c>
      <c r="H445" s="124">
        <v>92</v>
      </c>
      <c r="I445" s="132">
        <v>738.77</v>
      </c>
      <c r="J445" s="132">
        <v>443.29</v>
      </c>
    </row>
    <row r="446" spans="1:10" ht="24" thickBot="1">
      <c r="A446" s="236"/>
      <c r="B446" s="228">
        <v>9</v>
      </c>
      <c r="C446" s="229">
        <v>87.646</v>
      </c>
      <c r="D446" s="229">
        <v>87.6491</v>
      </c>
      <c r="E446" s="230">
        <f t="shared" si="22"/>
        <v>0.0031000000000034333</v>
      </c>
      <c r="F446" s="231">
        <f t="shared" si="27"/>
        <v>9.093042355988015</v>
      </c>
      <c r="G446" s="230">
        <f t="shared" si="28"/>
        <v>340.91999999999996</v>
      </c>
      <c r="H446" s="228">
        <v>93</v>
      </c>
      <c r="I446" s="232">
        <v>713.94</v>
      </c>
      <c r="J446" s="232">
        <v>397.85</v>
      </c>
    </row>
    <row r="447" spans="1:10" ht="23.25">
      <c r="A447" s="173"/>
      <c r="B447" s="174"/>
      <c r="C447" s="175"/>
      <c r="D447" s="175"/>
      <c r="E447" s="208"/>
      <c r="F447" s="177" t="e">
        <f t="shared" si="27"/>
        <v>#DIV/0!</v>
      </c>
      <c r="G447" s="208"/>
      <c r="H447" s="174">
        <v>94</v>
      </c>
      <c r="I447" s="179"/>
      <c r="J447" s="179"/>
    </row>
    <row r="448" spans="1:10" ht="23.25">
      <c r="A448" s="122"/>
      <c r="B448" s="124"/>
      <c r="C448" s="140"/>
      <c r="D448" s="140"/>
      <c r="E448" s="204"/>
      <c r="F448" s="163" t="e">
        <f t="shared" si="27"/>
        <v>#DIV/0!</v>
      </c>
      <c r="G448" s="204"/>
      <c r="H448" s="124">
        <v>95</v>
      </c>
      <c r="I448" s="132"/>
      <c r="J448" s="132"/>
    </row>
    <row r="449" spans="1:10" ht="23.25">
      <c r="A449" s="122"/>
      <c r="B449" s="124"/>
      <c r="C449" s="140"/>
      <c r="D449" s="140"/>
      <c r="E449" s="204"/>
      <c r="F449" s="163" t="e">
        <f t="shared" si="27"/>
        <v>#DIV/0!</v>
      </c>
      <c r="G449" s="204"/>
      <c r="H449" s="124">
        <v>96</v>
      </c>
      <c r="I449" s="132"/>
      <c r="J449" s="132"/>
    </row>
    <row r="450" spans="1:10" ht="23.25">
      <c r="A450" s="122"/>
      <c r="B450" s="124"/>
      <c r="C450" s="140"/>
      <c r="D450" s="140"/>
      <c r="E450" s="204"/>
      <c r="F450" s="163" t="e">
        <f t="shared" si="27"/>
        <v>#DIV/0!</v>
      </c>
      <c r="G450" s="204"/>
      <c r="H450" s="124">
        <v>97</v>
      </c>
      <c r="I450" s="132"/>
      <c r="J450" s="132"/>
    </row>
    <row r="451" spans="1:10" ht="23.25">
      <c r="A451" s="122"/>
      <c r="B451" s="124"/>
      <c r="C451" s="140"/>
      <c r="D451" s="140"/>
      <c r="E451" s="204"/>
      <c r="F451" s="163" t="e">
        <f t="shared" si="27"/>
        <v>#DIV/0!</v>
      </c>
      <c r="G451" s="204"/>
      <c r="H451" s="124">
        <v>98</v>
      </c>
      <c r="I451" s="132"/>
      <c r="J451" s="132"/>
    </row>
    <row r="452" spans="1:10" ht="23.25">
      <c r="A452" s="122"/>
      <c r="B452" s="124"/>
      <c r="C452" s="140"/>
      <c r="D452" s="140"/>
      <c r="E452" s="204"/>
      <c r="F452" s="163" t="e">
        <f t="shared" si="27"/>
        <v>#DIV/0!</v>
      </c>
      <c r="G452" s="204"/>
      <c r="H452" s="124">
        <v>99</v>
      </c>
      <c r="I452" s="132"/>
      <c r="J452" s="132"/>
    </row>
    <row r="453" spans="1:10" ht="23.25">
      <c r="A453" s="122"/>
      <c r="B453" s="124"/>
      <c r="C453" s="140"/>
      <c r="D453" s="140"/>
      <c r="E453" s="204"/>
      <c r="F453" s="163" t="e">
        <f t="shared" si="27"/>
        <v>#DIV/0!</v>
      </c>
      <c r="G453" s="204"/>
      <c r="H453" s="124">
        <v>100</v>
      </c>
      <c r="I453" s="132"/>
      <c r="J453" s="132"/>
    </row>
    <row r="454" ht="23.25">
      <c r="H454" s="174">
        <v>101</v>
      </c>
    </row>
    <row r="455" ht="24" thickBot="1">
      <c r="H455" s="228">
        <v>102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O367"/>
  <sheetViews>
    <sheetView zoomScale="89" zoomScaleNormal="89" zoomScalePageLayoutView="0" workbookViewId="0" topLeftCell="A350">
      <selection activeCell="C362" sqref="C362:C364"/>
    </sheetView>
  </sheetViews>
  <sheetFormatPr defaultColWidth="9.140625" defaultRowHeight="23.25"/>
  <cols>
    <col min="1" max="1" width="9.140625" style="3" customWidth="1"/>
    <col min="2" max="2" width="12.7109375" style="68" customWidth="1"/>
    <col min="3" max="3" width="12.7109375" style="78" customWidth="1"/>
    <col min="4" max="4" width="12.8515625" style="78" customWidth="1"/>
    <col min="5" max="7" width="12.7109375" style="78" customWidth="1"/>
    <col min="8" max="8" width="14.28125" style="83" customWidth="1"/>
    <col min="9" max="9" width="12.57421875" style="78" customWidth="1"/>
    <col min="10" max="10" width="11.57421875" style="78" customWidth="1"/>
    <col min="11" max="11" width="12.7109375" style="78" customWidth="1"/>
    <col min="12" max="13" width="12.7109375" style="1" customWidth="1"/>
    <col min="14" max="16384" width="9.140625" style="1" customWidth="1"/>
  </cols>
  <sheetData>
    <row r="2" spans="2:13" ht="29.25">
      <c r="B2" s="67" t="s">
        <v>0</v>
      </c>
      <c r="C2" s="77"/>
      <c r="D2" s="77"/>
      <c r="E2" s="77"/>
      <c r="F2" s="77"/>
      <c r="G2" s="77"/>
      <c r="I2" s="77"/>
      <c r="J2" s="77"/>
      <c r="K2" s="77"/>
      <c r="L2" s="2"/>
      <c r="M2" s="2"/>
    </row>
    <row r="3" spans="2:7" ht="24">
      <c r="B3" s="68" t="s">
        <v>199</v>
      </c>
      <c r="G3" s="78" t="s">
        <v>1</v>
      </c>
    </row>
    <row r="4" spans="2:7" ht="24">
      <c r="B4" s="68" t="s">
        <v>203</v>
      </c>
      <c r="G4" s="78" t="s">
        <v>2</v>
      </c>
    </row>
    <row r="5" spans="2:7" ht="27.75" thickBot="1">
      <c r="B5" s="68" t="s">
        <v>200</v>
      </c>
      <c r="G5" s="78" t="s">
        <v>3</v>
      </c>
    </row>
    <row r="6" spans="2:13" ht="96">
      <c r="B6" s="69" t="s">
        <v>4</v>
      </c>
      <c r="C6" s="79" t="s">
        <v>5</v>
      </c>
      <c r="D6" s="94" t="s">
        <v>6</v>
      </c>
      <c r="E6" s="91"/>
      <c r="F6" s="92" t="s">
        <v>7</v>
      </c>
      <c r="G6" s="92" t="s">
        <v>8</v>
      </c>
      <c r="H6" s="84" t="s">
        <v>9</v>
      </c>
      <c r="I6" s="98"/>
      <c r="J6" s="98"/>
      <c r="K6" s="98"/>
      <c r="L6" s="4"/>
      <c r="M6" s="4"/>
    </row>
    <row r="7" spans="2:13" ht="72">
      <c r="B7" s="70"/>
      <c r="C7" s="80" t="s">
        <v>10</v>
      </c>
      <c r="D7" s="80" t="s">
        <v>11</v>
      </c>
      <c r="E7" s="80" t="s">
        <v>12</v>
      </c>
      <c r="F7" s="93" t="s">
        <v>13</v>
      </c>
      <c r="G7" s="80" t="s">
        <v>14</v>
      </c>
      <c r="H7" s="85"/>
      <c r="I7" s="8"/>
      <c r="J7" s="8"/>
      <c r="K7" s="8"/>
      <c r="L7" s="5"/>
      <c r="M7" s="5"/>
    </row>
    <row r="8" spans="2:13" ht="24">
      <c r="B8" s="71" t="s">
        <v>15</v>
      </c>
      <c r="C8" s="81" t="s">
        <v>16</v>
      </c>
      <c r="D8" s="81" t="s">
        <v>17</v>
      </c>
      <c r="E8" s="81" t="s">
        <v>18</v>
      </c>
      <c r="F8" s="81" t="s">
        <v>19</v>
      </c>
      <c r="G8" s="81" t="s">
        <v>20</v>
      </c>
      <c r="H8" s="86" t="s">
        <v>21</v>
      </c>
      <c r="I8" s="99"/>
      <c r="J8" s="99"/>
      <c r="K8" s="99"/>
      <c r="L8" s="6"/>
      <c r="M8" s="6"/>
    </row>
    <row r="9" spans="1:13" ht="24">
      <c r="A9" s="4">
        <v>1</v>
      </c>
      <c r="B9" s="156">
        <v>36992</v>
      </c>
      <c r="C9" s="8">
        <v>261.99</v>
      </c>
      <c r="D9" s="8">
        <v>1.191</v>
      </c>
      <c r="E9" s="55">
        <f>D9*0.0864</f>
        <v>0.1029024</v>
      </c>
      <c r="F9" s="8">
        <f aca="true" t="shared" si="0" ref="F9:F39">+AVERAGE(I9:K9)</f>
        <v>23.166666666666668</v>
      </c>
      <c r="G9" s="55">
        <f>F9*E9</f>
        <v>2.3839056000000003</v>
      </c>
      <c r="H9" s="87" t="s">
        <v>23</v>
      </c>
      <c r="I9" s="8">
        <v>24.75</v>
      </c>
      <c r="J9" s="8">
        <v>25.1</v>
      </c>
      <c r="K9" s="8">
        <v>19.65</v>
      </c>
      <c r="L9" s="8"/>
      <c r="M9" s="7"/>
    </row>
    <row r="10" spans="1:13" ht="24">
      <c r="A10" s="4">
        <f aca="true" t="shared" si="1" ref="A10:A76">+A9+1</f>
        <v>2</v>
      </c>
      <c r="B10" s="156">
        <v>37001</v>
      </c>
      <c r="C10" s="8">
        <v>262.16</v>
      </c>
      <c r="D10" s="8">
        <v>6.611</v>
      </c>
      <c r="E10" s="55">
        <f aca="true" t="shared" si="2" ref="E10:E76">D10*0.0864</f>
        <v>0.5711904</v>
      </c>
      <c r="F10" s="8">
        <f t="shared" si="0"/>
        <v>40.25666666666667</v>
      </c>
      <c r="G10" s="55">
        <f aca="true" t="shared" si="3" ref="G10:G76">F10*E10</f>
        <v>22.994221536</v>
      </c>
      <c r="H10" s="87" t="s">
        <v>24</v>
      </c>
      <c r="I10" s="8">
        <v>44.08</v>
      </c>
      <c r="J10" s="8">
        <v>38.88</v>
      </c>
      <c r="K10" s="8">
        <v>37.81</v>
      </c>
      <c r="L10" s="8"/>
      <c r="M10" s="7"/>
    </row>
    <row r="11" spans="1:13" ht="24">
      <c r="A11" s="4">
        <f t="shared" si="1"/>
        <v>3</v>
      </c>
      <c r="B11" s="156">
        <v>37007</v>
      </c>
      <c r="C11" s="8">
        <v>262.09</v>
      </c>
      <c r="D11" s="8">
        <v>4.261</v>
      </c>
      <c r="E11" s="55">
        <f t="shared" si="2"/>
        <v>0.36815040000000004</v>
      </c>
      <c r="F11" s="8">
        <f t="shared" si="0"/>
        <v>22.830000000000002</v>
      </c>
      <c r="G11" s="55">
        <f t="shared" si="3"/>
        <v>8.404873632000001</v>
      </c>
      <c r="H11" s="64" t="s">
        <v>25</v>
      </c>
      <c r="I11" s="8">
        <v>19.42</v>
      </c>
      <c r="J11" s="8">
        <v>25.4</v>
      </c>
      <c r="K11" s="8">
        <v>23.67</v>
      </c>
      <c r="L11" s="8"/>
      <c r="M11" s="7"/>
    </row>
    <row r="12" spans="1:13" ht="24">
      <c r="A12" s="4">
        <f t="shared" si="1"/>
        <v>4</v>
      </c>
      <c r="B12" s="156">
        <v>37020</v>
      </c>
      <c r="C12" s="8">
        <v>262.41</v>
      </c>
      <c r="D12" s="8">
        <v>31.533</v>
      </c>
      <c r="E12" s="55">
        <f t="shared" si="2"/>
        <v>2.7244512000000003</v>
      </c>
      <c r="F12" s="8">
        <f t="shared" si="0"/>
        <v>79.67333333333333</v>
      </c>
      <c r="G12" s="55">
        <f t="shared" si="3"/>
        <v>217.066108608</v>
      </c>
      <c r="H12" s="87" t="s">
        <v>26</v>
      </c>
      <c r="I12" s="8">
        <v>79.44</v>
      </c>
      <c r="J12" s="8">
        <v>83.03</v>
      </c>
      <c r="K12" s="8">
        <v>76.55</v>
      </c>
      <c r="L12" s="8"/>
      <c r="M12" s="7"/>
    </row>
    <row r="13" spans="1:13" ht="24">
      <c r="A13" s="4">
        <f t="shared" si="1"/>
        <v>5</v>
      </c>
      <c r="B13" s="156">
        <v>37028</v>
      </c>
      <c r="C13" s="8">
        <v>263.4</v>
      </c>
      <c r="D13" s="8">
        <v>155.214</v>
      </c>
      <c r="E13" s="55">
        <f t="shared" si="2"/>
        <v>13.4104896</v>
      </c>
      <c r="F13" s="8">
        <f t="shared" si="0"/>
        <v>162.13333333333333</v>
      </c>
      <c r="G13" s="55">
        <f t="shared" si="3"/>
        <v>2174.2873804799997</v>
      </c>
      <c r="H13" s="87" t="s">
        <v>27</v>
      </c>
      <c r="I13" s="8">
        <v>164.5</v>
      </c>
      <c r="J13" s="8">
        <v>144.4</v>
      </c>
      <c r="K13" s="8">
        <v>177.5</v>
      </c>
      <c r="L13" s="8"/>
      <c r="M13" s="7"/>
    </row>
    <row r="14" spans="1:13" ht="24">
      <c r="A14" s="4">
        <f t="shared" si="1"/>
        <v>6</v>
      </c>
      <c r="B14" s="156">
        <v>37034</v>
      </c>
      <c r="C14" s="8">
        <v>263.07</v>
      </c>
      <c r="D14" s="8">
        <v>105.46</v>
      </c>
      <c r="E14" s="55">
        <f t="shared" si="2"/>
        <v>9.111744</v>
      </c>
      <c r="F14" s="8">
        <f t="shared" si="0"/>
        <v>47.803333333333335</v>
      </c>
      <c r="G14" s="55">
        <f t="shared" si="3"/>
        <v>435.57173568</v>
      </c>
      <c r="H14" s="64" t="s">
        <v>28</v>
      </c>
      <c r="I14" s="8">
        <v>50.53</v>
      </c>
      <c r="J14" s="8">
        <v>41.28</v>
      </c>
      <c r="K14" s="8">
        <v>51.6</v>
      </c>
      <c r="L14" s="8"/>
      <c r="M14" s="7"/>
    </row>
    <row r="15" spans="1:13" ht="24">
      <c r="A15" s="4">
        <f t="shared" si="1"/>
        <v>7</v>
      </c>
      <c r="B15" s="156">
        <v>37054</v>
      </c>
      <c r="C15" s="8">
        <v>262.47</v>
      </c>
      <c r="D15" s="8">
        <v>30.524</v>
      </c>
      <c r="E15" s="55">
        <f t="shared" si="2"/>
        <v>2.6372736000000003</v>
      </c>
      <c r="F15" s="8">
        <f t="shared" si="0"/>
        <v>47.00333333333333</v>
      </c>
      <c r="G15" s="55">
        <f t="shared" si="3"/>
        <v>123.96065011200001</v>
      </c>
      <c r="H15" s="87" t="s">
        <v>29</v>
      </c>
      <c r="I15" s="8">
        <v>44.25</v>
      </c>
      <c r="J15" s="8">
        <v>53.78</v>
      </c>
      <c r="K15" s="8">
        <v>42.98</v>
      </c>
      <c r="L15" s="8"/>
      <c r="M15" s="7"/>
    </row>
    <row r="16" spans="1:13" ht="24">
      <c r="A16" s="4">
        <f t="shared" si="1"/>
        <v>8</v>
      </c>
      <c r="B16" s="156">
        <v>37064</v>
      </c>
      <c r="C16" s="8">
        <v>262.23</v>
      </c>
      <c r="D16" s="8">
        <v>12.766</v>
      </c>
      <c r="E16" s="55">
        <f t="shared" si="2"/>
        <v>1.1029824000000001</v>
      </c>
      <c r="F16" s="8">
        <f t="shared" si="0"/>
        <v>72.17</v>
      </c>
      <c r="G16" s="55">
        <f t="shared" si="3"/>
        <v>79.60223980800001</v>
      </c>
      <c r="H16" s="87" t="s">
        <v>30</v>
      </c>
      <c r="I16" s="8">
        <v>70.15</v>
      </c>
      <c r="J16" s="8">
        <v>73.49</v>
      </c>
      <c r="K16" s="8">
        <v>72.87</v>
      </c>
      <c r="L16" s="8"/>
      <c r="M16" s="7"/>
    </row>
    <row r="17" spans="1:13" ht="24">
      <c r="A17" s="4">
        <f t="shared" si="1"/>
        <v>9</v>
      </c>
      <c r="B17" s="156">
        <v>37069</v>
      </c>
      <c r="C17" s="8">
        <v>262.29</v>
      </c>
      <c r="D17" s="8">
        <v>17.276</v>
      </c>
      <c r="E17" s="55">
        <f t="shared" si="2"/>
        <v>1.4926464000000002</v>
      </c>
      <c r="F17" s="8">
        <f t="shared" si="0"/>
        <v>48.97</v>
      </c>
      <c r="G17" s="55">
        <f t="shared" si="3"/>
        <v>73.094894208</v>
      </c>
      <c r="H17" s="64" t="s">
        <v>31</v>
      </c>
      <c r="I17" s="8">
        <v>45.05</v>
      </c>
      <c r="J17" s="8">
        <v>48.6</v>
      </c>
      <c r="K17" s="8">
        <v>53.26</v>
      </c>
      <c r="L17" s="8"/>
      <c r="M17" s="7"/>
    </row>
    <row r="18" spans="1:13" ht="24">
      <c r="A18" s="4">
        <f t="shared" si="1"/>
        <v>10</v>
      </c>
      <c r="B18" s="156">
        <v>37080</v>
      </c>
      <c r="C18" s="8">
        <v>262.25</v>
      </c>
      <c r="D18" s="8">
        <v>14.426</v>
      </c>
      <c r="E18" s="55">
        <f t="shared" si="2"/>
        <v>1.2464064000000001</v>
      </c>
      <c r="F18" s="8">
        <f t="shared" si="0"/>
        <v>55.31666666666666</v>
      </c>
      <c r="G18" s="55">
        <f t="shared" si="3"/>
        <v>68.94704736</v>
      </c>
      <c r="H18" s="87" t="s">
        <v>32</v>
      </c>
      <c r="I18" s="8">
        <v>51.02</v>
      </c>
      <c r="J18" s="8">
        <v>64.55</v>
      </c>
      <c r="K18" s="8">
        <v>50.38</v>
      </c>
      <c r="L18" s="8"/>
      <c r="M18" s="7"/>
    </row>
    <row r="19" spans="1:13" ht="24">
      <c r="A19" s="4">
        <f t="shared" si="1"/>
        <v>11</v>
      </c>
      <c r="B19" s="156">
        <v>37089</v>
      </c>
      <c r="C19" s="8">
        <v>262.63</v>
      </c>
      <c r="D19" s="8">
        <v>51.638</v>
      </c>
      <c r="E19" s="55">
        <f t="shared" si="2"/>
        <v>4.4615232</v>
      </c>
      <c r="F19" s="8">
        <f t="shared" si="0"/>
        <v>85.82333333333334</v>
      </c>
      <c r="G19" s="55">
        <f t="shared" si="3"/>
        <v>382.90279276800004</v>
      </c>
      <c r="H19" s="87" t="s">
        <v>33</v>
      </c>
      <c r="I19" s="8">
        <v>78.7</v>
      </c>
      <c r="J19" s="8">
        <v>86.49</v>
      </c>
      <c r="K19" s="8">
        <v>92.28</v>
      </c>
      <c r="L19" s="8"/>
      <c r="M19" s="7"/>
    </row>
    <row r="20" spans="1:13" ht="24">
      <c r="A20" s="4">
        <f t="shared" si="1"/>
        <v>12</v>
      </c>
      <c r="B20" s="156">
        <v>37096</v>
      </c>
      <c r="C20" s="8">
        <v>264.855</v>
      </c>
      <c r="D20" s="8">
        <v>457.287</v>
      </c>
      <c r="E20" s="55">
        <f t="shared" si="2"/>
        <v>39.5095968</v>
      </c>
      <c r="F20" s="8">
        <f t="shared" si="0"/>
        <v>282.3</v>
      </c>
      <c r="G20" s="55">
        <f t="shared" si="3"/>
        <v>11153.55917664</v>
      </c>
      <c r="H20" s="64" t="s">
        <v>34</v>
      </c>
      <c r="I20" s="8">
        <v>246.9</v>
      </c>
      <c r="J20" s="8">
        <v>311.4</v>
      </c>
      <c r="K20" s="8">
        <v>288.6</v>
      </c>
      <c r="L20" s="8"/>
      <c r="M20" s="7"/>
    </row>
    <row r="21" spans="1:13" ht="24">
      <c r="A21" s="4">
        <f t="shared" si="1"/>
        <v>13</v>
      </c>
      <c r="B21" s="156">
        <v>37110</v>
      </c>
      <c r="C21" s="8">
        <v>266.17</v>
      </c>
      <c r="D21" s="8">
        <v>722.73</v>
      </c>
      <c r="E21" s="55">
        <f t="shared" si="2"/>
        <v>62.443872000000006</v>
      </c>
      <c r="F21" s="8">
        <f t="shared" si="0"/>
        <v>499.0333333333333</v>
      </c>
      <c r="G21" s="55">
        <f t="shared" si="3"/>
        <v>31161.5735904</v>
      </c>
      <c r="H21" s="87" t="s">
        <v>35</v>
      </c>
      <c r="I21" s="8">
        <v>442</v>
      </c>
      <c r="J21" s="8">
        <v>471.1</v>
      </c>
      <c r="K21" s="8">
        <v>584</v>
      </c>
      <c r="L21" s="8"/>
      <c r="M21" s="7"/>
    </row>
    <row r="22" spans="1:13" ht="24">
      <c r="A22" s="4">
        <f t="shared" si="1"/>
        <v>14</v>
      </c>
      <c r="B22" s="156">
        <v>37112</v>
      </c>
      <c r="C22" s="8">
        <v>265.785</v>
      </c>
      <c r="D22" s="8">
        <v>601.716</v>
      </c>
      <c r="E22" s="55">
        <f t="shared" si="2"/>
        <v>51.9882624</v>
      </c>
      <c r="F22" s="8">
        <f t="shared" si="0"/>
        <v>279.59999999999997</v>
      </c>
      <c r="G22" s="55">
        <f t="shared" si="3"/>
        <v>14535.91816704</v>
      </c>
      <c r="H22" s="87" t="s">
        <v>36</v>
      </c>
      <c r="I22" s="8">
        <v>320.4</v>
      </c>
      <c r="J22" s="8">
        <v>256.5</v>
      </c>
      <c r="K22" s="8">
        <v>261.9</v>
      </c>
      <c r="L22" s="8"/>
      <c r="M22" s="7"/>
    </row>
    <row r="23" spans="1:13" ht="24">
      <c r="A23" s="4">
        <f t="shared" si="1"/>
        <v>15</v>
      </c>
      <c r="B23" s="156">
        <v>37117</v>
      </c>
      <c r="C23" s="8">
        <v>267.5</v>
      </c>
      <c r="D23" s="8">
        <v>1056.698</v>
      </c>
      <c r="E23" s="55">
        <f t="shared" si="2"/>
        <v>91.29870720000001</v>
      </c>
      <c r="F23" s="8">
        <f t="shared" si="0"/>
        <v>586.1999999999999</v>
      </c>
      <c r="G23" s="55">
        <f t="shared" si="3"/>
        <v>53519.30216064</v>
      </c>
      <c r="H23" s="87" t="s">
        <v>37</v>
      </c>
      <c r="I23" s="8">
        <v>616.7</v>
      </c>
      <c r="J23" s="8">
        <v>572</v>
      </c>
      <c r="K23" s="8">
        <v>569.9</v>
      </c>
      <c r="L23" s="8"/>
      <c r="M23" s="7"/>
    </row>
    <row r="24" spans="1:13" ht="24">
      <c r="A24" s="4">
        <f t="shared" si="1"/>
        <v>16</v>
      </c>
      <c r="B24" s="156">
        <v>37127</v>
      </c>
      <c r="C24" s="8">
        <v>263.7</v>
      </c>
      <c r="D24" s="8">
        <v>189.171</v>
      </c>
      <c r="E24" s="55">
        <f t="shared" si="2"/>
        <v>16.3443744</v>
      </c>
      <c r="F24" s="8">
        <f t="shared" si="0"/>
        <v>65.59</v>
      </c>
      <c r="G24" s="55">
        <f t="shared" si="3"/>
        <v>1072.027516896</v>
      </c>
      <c r="H24" s="87" t="s">
        <v>38</v>
      </c>
      <c r="I24" s="8">
        <v>66.62</v>
      </c>
      <c r="J24" s="8"/>
      <c r="K24" s="8">
        <v>64.56</v>
      </c>
      <c r="L24" s="8"/>
      <c r="M24" s="7"/>
    </row>
    <row r="25" spans="1:13" ht="24">
      <c r="A25" s="4">
        <f t="shared" si="1"/>
        <v>17</v>
      </c>
      <c r="B25" s="156">
        <v>37133</v>
      </c>
      <c r="C25" s="8">
        <v>264.39</v>
      </c>
      <c r="D25" s="8">
        <v>332.045</v>
      </c>
      <c r="E25" s="55">
        <f t="shared" si="2"/>
        <v>28.688688000000003</v>
      </c>
      <c r="F25" s="8">
        <f t="shared" si="0"/>
        <v>133.46666666666667</v>
      </c>
      <c r="G25" s="55">
        <f t="shared" si="3"/>
        <v>3828.9835584</v>
      </c>
      <c r="H25" s="64" t="s">
        <v>39</v>
      </c>
      <c r="I25" s="8">
        <v>125.7</v>
      </c>
      <c r="J25" s="8">
        <v>137</v>
      </c>
      <c r="K25" s="8">
        <v>137.7</v>
      </c>
      <c r="L25" s="8"/>
      <c r="M25" s="7"/>
    </row>
    <row r="26" spans="1:13" ht="24">
      <c r="A26" s="4">
        <f t="shared" si="1"/>
        <v>18</v>
      </c>
      <c r="B26" s="156">
        <v>37146</v>
      </c>
      <c r="C26" s="8">
        <v>263.61</v>
      </c>
      <c r="D26" s="8">
        <v>184.253</v>
      </c>
      <c r="E26" s="55">
        <f t="shared" si="2"/>
        <v>15.9194592</v>
      </c>
      <c r="F26" s="8">
        <f t="shared" si="0"/>
        <v>86.29333333333334</v>
      </c>
      <c r="G26" s="55">
        <f t="shared" si="3"/>
        <v>1373.743199232</v>
      </c>
      <c r="H26" s="87" t="s">
        <v>40</v>
      </c>
      <c r="I26" s="8">
        <v>70.87</v>
      </c>
      <c r="J26" s="8">
        <v>105.2</v>
      </c>
      <c r="K26" s="8">
        <v>82.81</v>
      </c>
      <c r="L26" s="8"/>
      <c r="M26" s="7"/>
    </row>
    <row r="27" spans="1:13" ht="24">
      <c r="A27" s="4">
        <f t="shared" si="1"/>
        <v>19</v>
      </c>
      <c r="B27" s="156">
        <v>37154</v>
      </c>
      <c r="C27" s="8">
        <v>263.935</v>
      </c>
      <c r="D27" s="8">
        <v>241.402</v>
      </c>
      <c r="E27" s="55">
        <f t="shared" si="2"/>
        <v>20.8571328</v>
      </c>
      <c r="F27" s="8">
        <f t="shared" si="0"/>
        <v>164.23333333333332</v>
      </c>
      <c r="G27" s="55">
        <f t="shared" si="3"/>
        <v>3425.4364435199996</v>
      </c>
      <c r="H27" s="87" t="s">
        <v>41</v>
      </c>
      <c r="I27" s="8">
        <v>155.1</v>
      </c>
      <c r="J27" s="8">
        <v>204.6</v>
      </c>
      <c r="K27" s="8">
        <v>133</v>
      </c>
      <c r="L27" s="8"/>
      <c r="M27" s="7"/>
    </row>
    <row r="28" spans="1:13" ht="24">
      <c r="A28" s="4">
        <f t="shared" si="1"/>
        <v>20</v>
      </c>
      <c r="B28" s="156">
        <v>37162</v>
      </c>
      <c r="C28" s="8">
        <v>263.9</v>
      </c>
      <c r="D28" s="8">
        <v>243.865</v>
      </c>
      <c r="E28" s="55">
        <f t="shared" si="2"/>
        <v>21.069936000000002</v>
      </c>
      <c r="F28" s="8">
        <f t="shared" si="0"/>
        <v>143.76666666666665</v>
      </c>
      <c r="G28" s="55">
        <f t="shared" si="3"/>
        <v>3029.1544656</v>
      </c>
      <c r="H28" s="64" t="s">
        <v>42</v>
      </c>
      <c r="I28" s="8">
        <v>130</v>
      </c>
      <c r="J28" s="8">
        <v>149.2</v>
      </c>
      <c r="K28" s="8">
        <v>152.1</v>
      </c>
      <c r="L28" s="8"/>
      <c r="M28" s="7"/>
    </row>
    <row r="29" spans="1:13" ht="24">
      <c r="A29" s="4">
        <f t="shared" si="1"/>
        <v>21</v>
      </c>
      <c r="B29" s="156">
        <v>37176</v>
      </c>
      <c r="C29" s="8">
        <v>263.97</v>
      </c>
      <c r="D29" s="8">
        <v>267.709</v>
      </c>
      <c r="E29" s="55">
        <f t="shared" si="2"/>
        <v>23.1300576</v>
      </c>
      <c r="F29" s="8">
        <f t="shared" si="0"/>
        <v>105.55666666666667</v>
      </c>
      <c r="G29" s="55">
        <f t="shared" si="3"/>
        <v>2441.531780064</v>
      </c>
      <c r="H29" s="87" t="s">
        <v>43</v>
      </c>
      <c r="I29" s="8">
        <v>90.47</v>
      </c>
      <c r="J29" s="8">
        <v>108</v>
      </c>
      <c r="K29" s="8">
        <v>118.2</v>
      </c>
      <c r="L29" s="8"/>
      <c r="M29" s="7"/>
    </row>
    <row r="30" spans="1:13" ht="24">
      <c r="A30" s="4">
        <f t="shared" si="1"/>
        <v>22</v>
      </c>
      <c r="B30" s="156">
        <v>37189</v>
      </c>
      <c r="C30" s="8">
        <v>263.23</v>
      </c>
      <c r="D30" s="8">
        <v>135.677</v>
      </c>
      <c r="E30" s="55">
        <f t="shared" si="2"/>
        <v>11.7224928</v>
      </c>
      <c r="F30" s="8">
        <f t="shared" si="0"/>
        <v>276.5</v>
      </c>
      <c r="G30" s="55">
        <f t="shared" si="3"/>
        <v>3241.2692592</v>
      </c>
      <c r="H30" s="87" t="s">
        <v>44</v>
      </c>
      <c r="I30" s="8">
        <v>610.6</v>
      </c>
      <c r="J30" s="8">
        <v>105.9</v>
      </c>
      <c r="K30" s="8">
        <v>113</v>
      </c>
      <c r="L30" s="8"/>
      <c r="M30" s="7"/>
    </row>
    <row r="31" spans="1:13" ht="24">
      <c r="A31" s="4">
        <f t="shared" si="1"/>
        <v>23</v>
      </c>
      <c r="B31" s="156">
        <v>37195</v>
      </c>
      <c r="C31" s="8">
        <v>266.89</v>
      </c>
      <c r="D31" s="8">
        <v>953.802</v>
      </c>
      <c r="E31" s="55">
        <f t="shared" si="2"/>
        <v>82.4084928</v>
      </c>
      <c r="F31" s="8">
        <f t="shared" si="0"/>
        <v>464.6000000000001</v>
      </c>
      <c r="G31" s="55">
        <f t="shared" si="3"/>
        <v>38286.98575488001</v>
      </c>
      <c r="H31" s="64" t="s">
        <v>45</v>
      </c>
      <c r="I31" s="8">
        <v>121.2</v>
      </c>
      <c r="J31" s="8">
        <v>620.4</v>
      </c>
      <c r="K31" s="8">
        <v>652.2</v>
      </c>
      <c r="L31" s="8"/>
      <c r="M31" s="7"/>
    </row>
    <row r="32" spans="1:13" ht="24">
      <c r="A32" s="4">
        <f t="shared" si="1"/>
        <v>24</v>
      </c>
      <c r="B32" s="156">
        <v>37203</v>
      </c>
      <c r="C32" s="8">
        <v>263.63</v>
      </c>
      <c r="D32" s="8">
        <v>195.012</v>
      </c>
      <c r="E32" s="55">
        <f t="shared" si="2"/>
        <v>16.8490368</v>
      </c>
      <c r="F32" s="8">
        <f t="shared" si="0"/>
        <v>96.06666666666666</v>
      </c>
      <c r="G32" s="55">
        <f t="shared" si="3"/>
        <v>1618.63080192</v>
      </c>
      <c r="H32" s="87" t="s">
        <v>46</v>
      </c>
      <c r="I32" s="8">
        <v>90.05</v>
      </c>
      <c r="J32" s="8">
        <v>101.3</v>
      </c>
      <c r="K32" s="8">
        <v>96.85</v>
      </c>
      <c r="L32" s="8"/>
      <c r="M32" s="7"/>
    </row>
    <row r="33" spans="1:13" ht="24">
      <c r="A33" s="4">
        <f t="shared" si="1"/>
        <v>25</v>
      </c>
      <c r="B33" s="156">
        <v>37215</v>
      </c>
      <c r="C33" s="8">
        <v>263.16</v>
      </c>
      <c r="D33" s="8">
        <v>126.56</v>
      </c>
      <c r="E33" s="55">
        <f t="shared" si="2"/>
        <v>10.934784</v>
      </c>
      <c r="F33" s="8">
        <f t="shared" si="0"/>
        <v>73.54666666666667</v>
      </c>
      <c r="G33" s="55">
        <f t="shared" si="3"/>
        <v>804.21691392</v>
      </c>
      <c r="H33" s="87" t="s">
        <v>47</v>
      </c>
      <c r="I33" s="8">
        <v>68.09</v>
      </c>
      <c r="J33" s="8">
        <v>86.17</v>
      </c>
      <c r="K33" s="8">
        <v>66.38</v>
      </c>
      <c r="L33" s="8"/>
      <c r="M33" s="7"/>
    </row>
    <row r="34" spans="1:13" ht="24">
      <c r="A34" s="4">
        <f t="shared" si="1"/>
        <v>26</v>
      </c>
      <c r="B34" s="156">
        <v>37223</v>
      </c>
      <c r="C34" s="8">
        <v>262.9</v>
      </c>
      <c r="D34" s="8">
        <v>83.311</v>
      </c>
      <c r="E34" s="55">
        <f t="shared" si="2"/>
        <v>7.198070400000001</v>
      </c>
      <c r="F34" s="8">
        <f t="shared" si="0"/>
        <v>38.373333333333335</v>
      </c>
      <c r="G34" s="55">
        <f t="shared" si="3"/>
        <v>276.213954816</v>
      </c>
      <c r="H34" s="64" t="s">
        <v>48</v>
      </c>
      <c r="I34" s="8">
        <v>39.58</v>
      </c>
      <c r="J34" s="8">
        <v>35.08</v>
      </c>
      <c r="K34" s="8">
        <v>40.46</v>
      </c>
      <c r="L34" s="8"/>
      <c r="M34" s="7"/>
    </row>
    <row r="35" spans="1:13" ht="24">
      <c r="A35" s="4">
        <f t="shared" si="1"/>
        <v>27</v>
      </c>
      <c r="B35" s="156">
        <v>37238</v>
      </c>
      <c r="C35" s="8">
        <v>262.7</v>
      </c>
      <c r="D35" s="8">
        <v>58.987</v>
      </c>
      <c r="E35" s="55">
        <f t="shared" si="2"/>
        <v>5.0964768000000005</v>
      </c>
      <c r="F35" s="8">
        <f t="shared" si="0"/>
        <v>63.620000000000005</v>
      </c>
      <c r="G35" s="55">
        <f t="shared" si="3"/>
        <v>324.23785401600003</v>
      </c>
      <c r="H35" s="87" t="s">
        <v>49</v>
      </c>
      <c r="I35" s="8">
        <v>59.29</v>
      </c>
      <c r="J35" s="8">
        <v>58.09</v>
      </c>
      <c r="K35" s="8">
        <v>73.48</v>
      </c>
      <c r="L35" s="8"/>
      <c r="M35" s="7"/>
    </row>
    <row r="36" spans="1:13" ht="24">
      <c r="A36" s="4">
        <f t="shared" si="1"/>
        <v>28</v>
      </c>
      <c r="B36" s="156">
        <v>37246</v>
      </c>
      <c r="C36" s="8">
        <v>262.6</v>
      </c>
      <c r="D36" s="8">
        <v>44.694</v>
      </c>
      <c r="E36" s="55">
        <f t="shared" si="2"/>
        <v>3.8615616000000004</v>
      </c>
      <c r="F36" s="8">
        <f t="shared" si="0"/>
        <v>7.146666666666666</v>
      </c>
      <c r="G36" s="55">
        <f t="shared" si="3"/>
        <v>27.597293567999998</v>
      </c>
      <c r="H36" s="87" t="s">
        <v>50</v>
      </c>
      <c r="I36" s="8">
        <v>16.47</v>
      </c>
      <c r="J36" s="8">
        <v>2.79</v>
      </c>
      <c r="K36" s="8">
        <v>2.18</v>
      </c>
      <c r="L36" s="8"/>
      <c r="M36" s="7"/>
    </row>
    <row r="37" spans="1:13" ht="24">
      <c r="A37" s="4">
        <f t="shared" si="1"/>
        <v>29</v>
      </c>
      <c r="B37" s="156">
        <v>37251</v>
      </c>
      <c r="C37" s="8">
        <v>262.77</v>
      </c>
      <c r="D37" s="8">
        <v>64.831</v>
      </c>
      <c r="E37" s="55">
        <f t="shared" si="2"/>
        <v>5.601398400000001</v>
      </c>
      <c r="F37" s="8">
        <f t="shared" si="0"/>
        <v>31.649999999999995</v>
      </c>
      <c r="G37" s="55">
        <f t="shared" si="3"/>
        <v>177.28425936</v>
      </c>
      <c r="H37" s="64" t="s">
        <v>51</v>
      </c>
      <c r="I37" s="8">
        <v>29.56</v>
      </c>
      <c r="J37" s="8">
        <v>35.54</v>
      </c>
      <c r="K37" s="8">
        <v>29.85</v>
      </c>
      <c r="L37" s="8"/>
      <c r="M37" s="7"/>
    </row>
    <row r="38" spans="1:13" ht="24">
      <c r="A38" s="4">
        <f t="shared" si="1"/>
        <v>30</v>
      </c>
      <c r="B38" s="156">
        <v>37267</v>
      </c>
      <c r="C38" s="8">
        <v>262.43</v>
      </c>
      <c r="D38" s="8">
        <v>26.283</v>
      </c>
      <c r="E38" s="55">
        <f t="shared" si="2"/>
        <v>2.2708512</v>
      </c>
      <c r="F38" s="8">
        <f t="shared" si="0"/>
        <v>25.540000000000003</v>
      </c>
      <c r="G38" s="55">
        <f t="shared" si="3"/>
        <v>57.99753964800001</v>
      </c>
      <c r="H38" s="87" t="s">
        <v>52</v>
      </c>
      <c r="I38" s="8">
        <v>47.75</v>
      </c>
      <c r="J38" s="8">
        <v>18.19</v>
      </c>
      <c r="K38" s="8">
        <v>10.68</v>
      </c>
      <c r="L38" s="8"/>
      <c r="M38" s="7"/>
    </row>
    <row r="39" spans="1:13" ht="24">
      <c r="A39" s="4">
        <f t="shared" si="1"/>
        <v>31</v>
      </c>
      <c r="B39" s="156">
        <v>37271</v>
      </c>
      <c r="C39" s="8">
        <v>262.44</v>
      </c>
      <c r="D39" s="8">
        <v>27.048</v>
      </c>
      <c r="E39" s="55">
        <f t="shared" si="2"/>
        <v>2.3369472</v>
      </c>
      <c r="F39" s="8">
        <f t="shared" si="0"/>
        <v>7.033333333333334</v>
      </c>
      <c r="G39" s="55">
        <f t="shared" si="3"/>
        <v>16.436528640000002</v>
      </c>
      <c r="H39" s="87" t="s">
        <v>53</v>
      </c>
      <c r="I39" s="8">
        <v>10.46</v>
      </c>
      <c r="J39" s="8">
        <v>4.93</v>
      </c>
      <c r="K39" s="8">
        <v>5.71</v>
      </c>
      <c r="L39" s="8"/>
      <c r="M39" s="7"/>
    </row>
    <row r="40" spans="1:13" ht="24">
      <c r="A40" s="4">
        <f t="shared" si="1"/>
        <v>32</v>
      </c>
      <c r="B40" s="156">
        <v>37286</v>
      </c>
      <c r="C40" s="8">
        <v>262.23</v>
      </c>
      <c r="D40" s="8">
        <v>14.58</v>
      </c>
      <c r="E40" s="55">
        <f t="shared" si="2"/>
        <v>1.2597120000000002</v>
      </c>
      <c r="F40" s="8">
        <f aca="true" t="shared" si="4" ref="F40:F46">+AVERAGE(I40:K40)</f>
        <v>23.036666666666665</v>
      </c>
      <c r="G40" s="55">
        <f t="shared" si="3"/>
        <v>29.01956544</v>
      </c>
      <c r="H40" s="64" t="s">
        <v>54</v>
      </c>
      <c r="I40" s="8">
        <v>6.39</v>
      </c>
      <c r="J40" s="8">
        <v>20</v>
      </c>
      <c r="K40" s="8">
        <v>42.72</v>
      </c>
      <c r="L40" s="8"/>
      <c r="M40" s="7"/>
    </row>
    <row r="41" spans="1:13" ht="24">
      <c r="A41" s="4">
        <f t="shared" si="1"/>
        <v>33</v>
      </c>
      <c r="B41" s="156">
        <v>37300</v>
      </c>
      <c r="C41" s="8">
        <v>262</v>
      </c>
      <c r="D41" s="8">
        <v>4.248</v>
      </c>
      <c r="E41" s="55">
        <f t="shared" si="2"/>
        <v>0.36702720000000005</v>
      </c>
      <c r="F41" s="8">
        <f t="shared" si="4"/>
        <v>47.123333333333335</v>
      </c>
      <c r="G41" s="55">
        <f t="shared" si="3"/>
        <v>17.295545088000004</v>
      </c>
      <c r="H41" s="64" t="s">
        <v>55</v>
      </c>
      <c r="I41" s="8">
        <v>49.17</v>
      </c>
      <c r="J41" s="8">
        <v>34.05</v>
      </c>
      <c r="K41" s="8">
        <v>58.15</v>
      </c>
      <c r="L41" s="8"/>
      <c r="M41" s="7"/>
    </row>
    <row r="42" spans="1:13" ht="24">
      <c r="A42" s="4">
        <f t="shared" si="1"/>
        <v>34</v>
      </c>
      <c r="B42" s="156">
        <v>37308</v>
      </c>
      <c r="C42" s="8">
        <v>262.3</v>
      </c>
      <c r="D42" s="8">
        <v>23.62</v>
      </c>
      <c r="E42" s="55">
        <f t="shared" si="2"/>
        <v>2.0407680000000004</v>
      </c>
      <c r="F42" s="8">
        <f t="shared" si="4"/>
        <v>31.633333333333336</v>
      </c>
      <c r="G42" s="55">
        <f t="shared" si="3"/>
        <v>64.55629440000001</v>
      </c>
      <c r="H42" s="64" t="s">
        <v>56</v>
      </c>
      <c r="I42" s="8">
        <v>26.4</v>
      </c>
      <c r="J42" s="8">
        <v>25.89</v>
      </c>
      <c r="K42" s="8">
        <v>42.61</v>
      </c>
      <c r="L42" s="8"/>
      <c r="M42" s="7"/>
    </row>
    <row r="43" spans="1:13" ht="24">
      <c r="A43" s="4">
        <f t="shared" si="1"/>
        <v>35</v>
      </c>
      <c r="B43" s="156">
        <v>37315</v>
      </c>
      <c r="C43" s="8">
        <v>261.91</v>
      </c>
      <c r="D43" s="8">
        <v>3.411</v>
      </c>
      <c r="E43" s="55">
        <f t="shared" si="2"/>
        <v>0.29471040000000004</v>
      </c>
      <c r="F43" s="8">
        <f t="shared" si="4"/>
        <v>38.81333333333333</v>
      </c>
      <c r="G43" s="55">
        <f t="shared" si="3"/>
        <v>11.438692992000002</v>
      </c>
      <c r="H43" s="64" t="s">
        <v>57</v>
      </c>
      <c r="I43" s="8">
        <v>61.6</v>
      </c>
      <c r="J43" s="8">
        <v>17.22</v>
      </c>
      <c r="K43" s="8">
        <v>37.62</v>
      </c>
      <c r="L43" s="8"/>
      <c r="M43" s="7"/>
    </row>
    <row r="44" spans="1:13" ht="24">
      <c r="A44" s="4">
        <f t="shared" si="1"/>
        <v>36</v>
      </c>
      <c r="B44" s="156">
        <v>37326</v>
      </c>
      <c r="C44" s="8">
        <v>261.82</v>
      </c>
      <c r="D44" s="8">
        <v>2.356</v>
      </c>
      <c r="E44" s="55">
        <f t="shared" si="2"/>
        <v>0.2035584</v>
      </c>
      <c r="F44" s="8">
        <f t="shared" si="4"/>
        <v>102.83</v>
      </c>
      <c r="G44" s="55">
        <f t="shared" si="3"/>
        <v>20.931910272</v>
      </c>
      <c r="H44" s="64" t="s">
        <v>58</v>
      </c>
      <c r="I44" s="8">
        <v>109</v>
      </c>
      <c r="J44" s="8">
        <v>90.29</v>
      </c>
      <c r="K44" s="8">
        <v>109.2</v>
      </c>
      <c r="L44" s="8"/>
      <c r="M44" s="7"/>
    </row>
    <row r="45" spans="1:13" ht="24">
      <c r="A45" s="4">
        <f t="shared" si="1"/>
        <v>37</v>
      </c>
      <c r="B45" s="156">
        <v>37337</v>
      </c>
      <c r="C45" s="8">
        <v>261.83</v>
      </c>
      <c r="D45" s="8">
        <v>2.669</v>
      </c>
      <c r="E45" s="55">
        <f t="shared" si="2"/>
        <v>0.23060160000000002</v>
      </c>
      <c r="F45" s="8">
        <f t="shared" si="4"/>
        <v>103.58666666666666</v>
      </c>
      <c r="G45" s="55">
        <f t="shared" si="3"/>
        <v>23.887251072</v>
      </c>
      <c r="H45" s="64" t="s">
        <v>59</v>
      </c>
      <c r="I45" s="8">
        <v>96.72</v>
      </c>
      <c r="J45" s="8">
        <v>115.8</v>
      </c>
      <c r="K45" s="8">
        <v>98.24</v>
      </c>
      <c r="L45" s="8"/>
      <c r="M45" s="7"/>
    </row>
    <row r="46" spans="1:13" ht="24.75" thickBot="1">
      <c r="A46" s="11">
        <f t="shared" si="1"/>
        <v>38</v>
      </c>
      <c r="B46" s="157">
        <v>37343</v>
      </c>
      <c r="C46" s="12">
        <v>261.85</v>
      </c>
      <c r="D46" s="12">
        <v>2.898</v>
      </c>
      <c r="E46" s="56">
        <f t="shared" si="2"/>
        <v>0.25038720000000003</v>
      </c>
      <c r="F46" s="12">
        <f t="shared" si="4"/>
        <v>50.870000000000005</v>
      </c>
      <c r="G46" s="56">
        <f t="shared" si="3"/>
        <v>12.737196864000003</v>
      </c>
      <c r="H46" s="65" t="s">
        <v>60</v>
      </c>
      <c r="I46" s="12">
        <v>49.46</v>
      </c>
      <c r="J46" s="12">
        <v>55.35</v>
      </c>
      <c r="K46" s="12">
        <v>47.8</v>
      </c>
      <c r="L46" s="8"/>
      <c r="M46" s="7"/>
    </row>
    <row r="47" spans="1:13" ht="24.75" thickTop="1">
      <c r="A47" s="9">
        <v>1</v>
      </c>
      <c r="B47" s="158">
        <v>37357</v>
      </c>
      <c r="C47" s="10">
        <v>261.64</v>
      </c>
      <c r="D47" s="82">
        <v>0.558</v>
      </c>
      <c r="E47" s="57">
        <f t="shared" si="2"/>
        <v>0.04821120000000001</v>
      </c>
      <c r="F47" s="10">
        <f aca="true" t="shared" si="5" ref="F47:F61">+AVERAGE(I47:K47)</f>
        <v>27.106666666666666</v>
      </c>
      <c r="G47" s="57">
        <f t="shared" si="3"/>
        <v>1.3068449280000003</v>
      </c>
      <c r="H47" s="66" t="s">
        <v>23</v>
      </c>
      <c r="I47" s="10">
        <v>9.53</v>
      </c>
      <c r="J47" s="10">
        <v>32.98</v>
      </c>
      <c r="K47" s="10">
        <v>38.81</v>
      </c>
      <c r="L47" s="8"/>
      <c r="M47" s="7"/>
    </row>
    <row r="48" spans="1:13" ht="24">
      <c r="A48" s="4">
        <f t="shared" si="1"/>
        <v>2</v>
      </c>
      <c r="B48" s="156">
        <v>37368</v>
      </c>
      <c r="C48" s="8">
        <v>262</v>
      </c>
      <c r="D48" s="8">
        <v>7.361</v>
      </c>
      <c r="E48" s="55">
        <f t="shared" si="2"/>
        <v>0.6359904000000001</v>
      </c>
      <c r="F48" s="8">
        <f t="shared" si="5"/>
        <v>50.656666666666666</v>
      </c>
      <c r="G48" s="55">
        <f t="shared" si="3"/>
        <v>32.217153696000004</v>
      </c>
      <c r="H48" s="64" t="s">
        <v>24</v>
      </c>
      <c r="I48" s="8">
        <v>52.02</v>
      </c>
      <c r="J48" s="8">
        <v>53.87</v>
      </c>
      <c r="K48" s="8">
        <v>46.08</v>
      </c>
      <c r="L48" s="8"/>
      <c r="M48" s="7"/>
    </row>
    <row r="49" spans="1:13" ht="24">
      <c r="A49" s="4">
        <f t="shared" si="1"/>
        <v>3</v>
      </c>
      <c r="B49" s="156">
        <v>37376</v>
      </c>
      <c r="C49" s="8">
        <v>261.8</v>
      </c>
      <c r="D49" s="8">
        <v>2.148</v>
      </c>
      <c r="E49" s="55">
        <f t="shared" si="2"/>
        <v>0.1855872</v>
      </c>
      <c r="F49" s="8">
        <f t="shared" si="5"/>
        <v>56.339999999999996</v>
      </c>
      <c r="G49" s="55">
        <f t="shared" si="3"/>
        <v>10.455982848</v>
      </c>
      <c r="H49" s="64" t="s">
        <v>25</v>
      </c>
      <c r="I49" s="8">
        <v>56.17</v>
      </c>
      <c r="J49" s="8">
        <v>52.02</v>
      </c>
      <c r="K49" s="8">
        <v>60.83</v>
      </c>
      <c r="L49" s="8"/>
      <c r="M49" s="7"/>
    </row>
    <row r="50" spans="1:13" ht="24">
      <c r="A50" s="4">
        <f t="shared" si="1"/>
        <v>4</v>
      </c>
      <c r="B50" s="156">
        <v>37386</v>
      </c>
      <c r="C50" s="8">
        <v>261.95</v>
      </c>
      <c r="D50" s="8">
        <v>5.177</v>
      </c>
      <c r="E50" s="55">
        <f t="shared" si="2"/>
        <v>0.4472928</v>
      </c>
      <c r="F50" s="8">
        <f t="shared" si="5"/>
        <v>32.413333333333334</v>
      </c>
      <c r="G50" s="55">
        <f t="shared" si="3"/>
        <v>14.498250624</v>
      </c>
      <c r="H50" s="64" t="s">
        <v>26</v>
      </c>
      <c r="I50" s="8">
        <v>41.18</v>
      </c>
      <c r="J50" s="8">
        <v>35.47</v>
      </c>
      <c r="K50" s="8">
        <v>20.59</v>
      </c>
      <c r="L50" s="8"/>
      <c r="M50" s="7"/>
    </row>
    <row r="51" spans="1:13" ht="24">
      <c r="A51" s="4">
        <f t="shared" si="1"/>
        <v>5</v>
      </c>
      <c r="B51" s="156">
        <v>37397</v>
      </c>
      <c r="C51" s="8">
        <v>263.8</v>
      </c>
      <c r="D51" s="8">
        <v>256.047</v>
      </c>
      <c r="E51" s="55">
        <f t="shared" si="2"/>
        <v>22.122460800000002</v>
      </c>
      <c r="F51" s="8">
        <f t="shared" si="5"/>
        <v>87.36333333333333</v>
      </c>
      <c r="G51" s="55">
        <f t="shared" si="3"/>
        <v>1932.691917024</v>
      </c>
      <c r="H51" s="64" t="s">
        <v>27</v>
      </c>
      <c r="I51" s="8">
        <v>84.33</v>
      </c>
      <c r="J51" s="8">
        <v>90.77</v>
      </c>
      <c r="K51" s="8">
        <v>86.99</v>
      </c>
      <c r="L51" s="8"/>
      <c r="M51" s="7"/>
    </row>
    <row r="52" spans="1:13" ht="24">
      <c r="A52" s="4">
        <f t="shared" si="1"/>
        <v>6</v>
      </c>
      <c r="B52" s="156">
        <v>37406</v>
      </c>
      <c r="C52" s="8">
        <v>263.23</v>
      </c>
      <c r="D52" s="8">
        <v>148.153</v>
      </c>
      <c r="E52" s="55">
        <f t="shared" si="2"/>
        <v>12.8004192</v>
      </c>
      <c r="F52" s="8">
        <f t="shared" si="5"/>
        <v>130.86666666666667</v>
      </c>
      <c r="G52" s="55">
        <f t="shared" si="3"/>
        <v>1675.1481926400002</v>
      </c>
      <c r="H52" s="64" t="s">
        <v>28</v>
      </c>
      <c r="I52" s="8">
        <v>100.9</v>
      </c>
      <c r="J52" s="8">
        <v>183.8</v>
      </c>
      <c r="K52" s="8">
        <v>107.9</v>
      </c>
      <c r="L52" s="8"/>
      <c r="M52" s="7"/>
    </row>
    <row r="53" spans="1:13" ht="24">
      <c r="A53" s="4">
        <f t="shared" si="1"/>
        <v>7</v>
      </c>
      <c r="B53" s="156">
        <v>37419</v>
      </c>
      <c r="C53" s="8">
        <v>263.06</v>
      </c>
      <c r="D53" s="8">
        <v>112.599</v>
      </c>
      <c r="E53" s="55">
        <f t="shared" si="2"/>
        <v>9.728553600000001</v>
      </c>
      <c r="F53" s="8">
        <f t="shared" si="5"/>
        <v>93.14666666666666</v>
      </c>
      <c r="G53" s="55">
        <f t="shared" si="3"/>
        <v>906.1823393280001</v>
      </c>
      <c r="H53" s="64" t="s">
        <v>29</v>
      </c>
      <c r="I53" s="8">
        <v>110.8</v>
      </c>
      <c r="J53" s="8">
        <v>84.84</v>
      </c>
      <c r="K53" s="8">
        <v>83.8</v>
      </c>
      <c r="L53" s="8"/>
      <c r="M53" s="7"/>
    </row>
    <row r="54" spans="1:13" ht="24">
      <c r="A54" s="4">
        <f t="shared" si="1"/>
        <v>8</v>
      </c>
      <c r="B54" s="156">
        <v>37431</v>
      </c>
      <c r="C54" s="8">
        <v>262.26</v>
      </c>
      <c r="D54" s="8">
        <v>23.992</v>
      </c>
      <c r="E54" s="55">
        <f t="shared" si="2"/>
        <v>2.0729088</v>
      </c>
      <c r="F54" s="8">
        <f t="shared" si="5"/>
        <v>71.1</v>
      </c>
      <c r="G54" s="55">
        <f t="shared" si="3"/>
        <v>147.38381568</v>
      </c>
      <c r="H54" s="64" t="s">
        <v>30</v>
      </c>
      <c r="I54" s="8">
        <v>117.5</v>
      </c>
      <c r="J54" s="8">
        <v>42.54</v>
      </c>
      <c r="K54" s="8">
        <v>53.26</v>
      </c>
      <c r="L54" s="8"/>
      <c r="M54" s="7"/>
    </row>
    <row r="55" spans="1:13" ht="24">
      <c r="A55" s="4">
        <f t="shared" si="1"/>
        <v>9</v>
      </c>
      <c r="B55" s="156">
        <v>37435</v>
      </c>
      <c r="C55" s="8">
        <v>262.14</v>
      </c>
      <c r="D55" s="8">
        <v>12.188</v>
      </c>
      <c r="E55" s="55">
        <f t="shared" si="2"/>
        <v>1.0530432</v>
      </c>
      <c r="F55" s="8">
        <f t="shared" si="5"/>
        <v>27.983333333333334</v>
      </c>
      <c r="G55" s="55">
        <f t="shared" si="3"/>
        <v>29.467658880000002</v>
      </c>
      <c r="H55" s="64" t="s">
        <v>31</v>
      </c>
      <c r="I55" s="8">
        <v>27.51</v>
      </c>
      <c r="J55" s="8">
        <v>15.12</v>
      </c>
      <c r="K55" s="8">
        <v>41.32</v>
      </c>
      <c r="L55" s="8"/>
      <c r="M55" s="7"/>
    </row>
    <row r="56" spans="1:13" ht="24">
      <c r="A56" s="4">
        <f t="shared" si="1"/>
        <v>10</v>
      </c>
      <c r="B56" s="156">
        <v>37440</v>
      </c>
      <c r="C56" s="8">
        <v>262.505</v>
      </c>
      <c r="D56" s="8">
        <v>52.862</v>
      </c>
      <c r="E56" s="55">
        <f t="shared" si="2"/>
        <v>4.5672768</v>
      </c>
      <c r="F56" s="8">
        <f t="shared" si="5"/>
        <v>88.83999999999999</v>
      </c>
      <c r="G56" s="55">
        <f t="shared" si="3"/>
        <v>405.75687091199995</v>
      </c>
      <c r="H56" s="64" t="s">
        <v>32</v>
      </c>
      <c r="I56" s="8">
        <v>92.06</v>
      </c>
      <c r="J56" s="8">
        <v>78.52</v>
      </c>
      <c r="K56" s="8">
        <v>95.94</v>
      </c>
      <c r="L56" s="8"/>
      <c r="M56" s="7"/>
    </row>
    <row r="57" spans="1:13" ht="24">
      <c r="A57" s="4">
        <f t="shared" si="1"/>
        <v>11</v>
      </c>
      <c r="B57" s="156">
        <v>37455</v>
      </c>
      <c r="C57" s="8">
        <v>262.35</v>
      </c>
      <c r="D57" s="8">
        <v>39.855</v>
      </c>
      <c r="E57" s="55">
        <f t="shared" si="2"/>
        <v>3.443472</v>
      </c>
      <c r="F57" s="8">
        <f t="shared" si="5"/>
        <v>92.07</v>
      </c>
      <c r="G57" s="55">
        <f t="shared" si="3"/>
        <v>317.04046703999995</v>
      </c>
      <c r="H57" s="64" t="s">
        <v>33</v>
      </c>
      <c r="I57" s="8">
        <v>80.82</v>
      </c>
      <c r="J57" s="8">
        <v>98.59</v>
      </c>
      <c r="K57" s="8">
        <v>96.8</v>
      </c>
      <c r="L57" s="8"/>
      <c r="M57" s="7"/>
    </row>
    <row r="58" spans="1:13" ht="24">
      <c r="A58" s="4">
        <f t="shared" si="1"/>
        <v>12</v>
      </c>
      <c r="B58" s="156">
        <v>37467</v>
      </c>
      <c r="C58" s="8">
        <v>262.51</v>
      </c>
      <c r="D58" s="8">
        <v>69.704</v>
      </c>
      <c r="E58" s="55">
        <f t="shared" si="2"/>
        <v>6.0224256</v>
      </c>
      <c r="F58" s="8">
        <f t="shared" si="5"/>
        <v>94.95333333333333</v>
      </c>
      <c r="G58" s="55">
        <f t="shared" si="3"/>
        <v>571.849385472</v>
      </c>
      <c r="H58" s="64" t="s">
        <v>34</v>
      </c>
      <c r="I58" s="8">
        <v>89.22</v>
      </c>
      <c r="J58" s="8">
        <v>91.84</v>
      </c>
      <c r="K58" s="8">
        <v>103.8</v>
      </c>
      <c r="L58" s="8"/>
      <c r="M58" s="7"/>
    </row>
    <row r="59" spans="1:13" ht="24">
      <c r="A59" s="4">
        <f t="shared" si="1"/>
        <v>13</v>
      </c>
      <c r="B59" s="156">
        <v>37475</v>
      </c>
      <c r="C59" s="8">
        <v>262.88</v>
      </c>
      <c r="D59" s="8">
        <v>101.556</v>
      </c>
      <c r="E59" s="55">
        <f t="shared" si="2"/>
        <v>8.774438400000001</v>
      </c>
      <c r="F59" s="8">
        <f t="shared" si="5"/>
        <v>102.52333333333335</v>
      </c>
      <c r="G59" s="55">
        <f t="shared" si="3"/>
        <v>899.5846728960003</v>
      </c>
      <c r="H59" s="64" t="s">
        <v>35</v>
      </c>
      <c r="I59" s="8">
        <v>70.16</v>
      </c>
      <c r="J59" s="8">
        <v>71.51</v>
      </c>
      <c r="K59" s="8">
        <v>165.9</v>
      </c>
      <c r="L59" s="8"/>
      <c r="M59" s="7"/>
    </row>
    <row r="60" spans="1:13" ht="24">
      <c r="A60" s="4">
        <f t="shared" si="1"/>
        <v>14</v>
      </c>
      <c r="B60" s="156">
        <v>37492</v>
      </c>
      <c r="C60" s="8">
        <v>264.6</v>
      </c>
      <c r="D60" s="8">
        <v>447.726</v>
      </c>
      <c r="E60" s="55">
        <f t="shared" si="2"/>
        <v>38.683526400000005</v>
      </c>
      <c r="F60" s="8">
        <f t="shared" si="5"/>
        <v>242.73333333333335</v>
      </c>
      <c r="G60" s="55">
        <f t="shared" si="3"/>
        <v>9389.781308160002</v>
      </c>
      <c r="H60" s="64" t="s">
        <v>36</v>
      </c>
      <c r="I60" s="8">
        <v>274.3</v>
      </c>
      <c r="J60" s="8">
        <v>273.9</v>
      </c>
      <c r="K60" s="8">
        <v>180</v>
      </c>
      <c r="L60" s="8"/>
      <c r="M60" s="7"/>
    </row>
    <row r="61" spans="1:13" ht="24">
      <c r="A61" s="4">
        <f t="shared" si="1"/>
        <v>15</v>
      </c>
      <c r="B61" s="156">
        <v>37498</v>
      </c>
      <c r="C61" s="8">
        <v>265.545</v>
      </c>
      <c r="D61" s="8">
        <v>653.154</v>
      </c>
      <c r="E61" s="55">
        <f t="shared" si="2"/>
        <v>56.432505600000006</v>
      </c>
      <c r="F61" s="8">
        <f t="shared" si="5"/>
        <v>280.8666666666667</v>
      </c>
      <c r="G61" s="55">
        <f t="shared" si="3"/>
        <v>15850.009739520003</v>
      </c>
      <c r="H61" s="64" t="s">
        <v>82</v>
      </c>
      <c r="I61" s="8">
        <v>258.4</v>
      </c>
      <c r="J61" s="8">
        <v>267.3</v>
      </c>
      <c r="K61" s="8">
        <v>316.9</v>
      </c>
      <c r="L61" s="8"/>
      <c r="M61" s="7"/>
    </row>
    <row r="62" spans="1:13" ht="24">
      <c r="A62" s="4">
        <f t="shared" si="1"/>
        <v>16</v>
      </c>
      <c r="B62" s="156">
        <v>37506</v>
      </c>
      <c r="C62" s="8">
        <v>267.28</v>
      </c>
      <c r="D62" s="8">
        <v>1051.163</v>
      </c>
      <c r="E62" s="55">
        <f t="shared" si="2"/>
        <v>90.82048320000001</v>
      </c>
      <c r="F62" s="8">
        <f>+AVERAGE(I62:K62)</f>
        <v>527.1333333333333</v>
      </c>
      <c r="G62" s="55">
        <f>F62*E62</f>
        <v>47874.50404416001</v>
      </c>
      <c r="H62" s="64" t="s">
        <v>101</v>
      </c>
      <c r="I62" s="8">
        <v>442.3</v>
      </c>
      <c r="J62" s="8">
        <v>438.6</v>
      </c>
      <c r="K62" s="8">
        <v>700.5</v>
      </c>
      <c r="L62" s="8"/>
      <c r="M62" s="7"/>
    </row>
    <row r="63" spans="1:13" ht="24">
      <c r="A63" s="4">
        <f t="shared" si="1"/>
        <v>17</v>
      </c>
      <c r="B63" s="156">
        <v>37520</v>
      </c>
      <c r="C63" s="8">
        <v>267.935</v>
      </c>
      <c r="D63" s="8">
        <v>1333.914</v>
      </c>
      <c r="E63" s="55">
        <f t="shared" si="2"/>
        <v>115.2501696</v>
      </c>
      <c r="F63" s="8">
        <f aca="true" t="shared" si="6" ref="F63:F90">+AVERAGE(I63:K63)</f>
        <v>745.5666666666666</v>
      </c>
      <c r="G63" s="55">
        <f>F63*E63</f>
        <v>85926.68478144</v>
      </c>
      <c r="H63" s="64" t="s">
        <v>102</v>
      </c>
      <c r="I63" s="8">
        <v>863.2</v>
      </c>
      <c r="J63" s="8">
        <v>649.5</v>
      </c>
      <c r="K63" s="8">
        <v>724</v>
      </c>
      <c r="L63" s="8"/>
      <c r="M63" s="7"/>
    </row>
    <row r="64" spans="1:13" ht="24">
      <c r="A64" s="4">
        <f t="shared" si="1"/>
        <v>18</v>
      </c>
      <c r="B64" s="156">
        <v>37525</v>
      </c>
      <c r="C64" s="8">
        <v>265.42</v>
      </c>
      <c r="D64" s="8">
        <v>685.021</v>
      </c>
      <c r="E64" s="55">
        <f t="shared" si="2"/>
        <v>59.1858144</v>
      </c>
      <c r="F64" s="8">
        <f t="shared" si="6"/>
        <v>142.46666666666667</v>
      </c>
      <c r="G64" s="55">
        <f>F64*E64</f>
        <v>8432.00569152</v>
      </c>
      <c r="H64" s="64" t="s">
        <v>103</v>
      </c>
      <c r="I64" s="8">
        <v>118.3</v>
      </c>
      <c r="J64" s="8">
        <v>147.8</v>
      </c>
      <c r="K64" s="8">
        <v>161.3</v>
      </c>
      <c r="L64" s="8"/>
      <c r="M64" s="7"/>
    </row>
    <row r="65" spans="1:13" ht="24">
      <c r="A65" s="4">
        <f t="shared" si="1"/>
        <v>19</v>
      </c>
      <c r="B65" s="156">
        <v>37540</v>
      </c>
      <c r="C65" s="8">
        <v>263.54</v>
      </c>
      <c r="D65" s="8">
        <v>189.883</v>
      </c>
      <c r="E65" s="55">
        <f t="shared" si="2"/>
        <v>16.405891200000003</v>
      </c>
      <c r="F65" s="8">
        <f t="shared" si="6"/>
        <v>245</v>
      </c>
      <c r="G65" s="55">
        <f t="shared" si="3"/>
        <v>4019.4433440000007</v>
      </c>
      <c r="H65" s="64" t="s">
        <v>83</v>
      </c>
      <c r="I65" s="8">
        <v>414.3</v>
      </c>
      <c r="J65" s="8">
        <v>185.4</v>
      </c>
      <c r="K65" s="8">
        <v>135.3</v>
      </c>
      <c r="L65" s="8"/>
      <c r="M65" s="7"/>
    </row>
    <row r="66" spans="1:13" ht="24">
      <c r="A66" s="4">
        <f t="shared" si="1"/>
        <v>20</v>
      </c>
      <c r="B66" s="156">
        <v>37553</v>
      </c>
      <c r="C66" s="8">
        <v>263.495</v>
      </c>
      <c r="D66" s="8">
        <v>205.195</v>
      </c>
      <c r="E66" s="55">
        <f t="shared" si="2"/>
        <v>17.728848</v>
      </c>
      <c r="F66" s="8">
        <f t="shared" si="6"/>
        <v>65.69</v>
      </c>
      <c r="G66" s="55">
        <f t="shared" si="3"/>
        <v>1164.6080251199999</v>
      </c>
      <c r="H66" s="64" t="s">
        <v>84</v>
      </c>
      <c r="I66" s="8">
        <v>71.48</v>
      </c>
      <c r="J66" s="8">
        <v>66.09</v>
      </c>
      <c r="K66" s="8">
        <v>59.5</v>
      </c>
      <c r="L66" s="8"/>
      <c r="M66" s="7"/>
    </row>
    <row r="67" spans="1:13" ht="24">
      <c r="A67" s="4">
        <f t="shared" si="1"/>
        <v>21</v>
      </c>
      <c r="B67" s="156">
        <v>37559</v>
      </c>
      <c r="C67" s="8">
        <v>264.96</v>
      </c>
      <c r="D67" s="8">
        <v>522.957</v>
      </c>
      <c r="E67" s="55">
        <f t="shared" si="2"/>
        <v>45.1834848</v>
      </c>
      <c r="F67" s="8">
        <f t="shared" si="6"/>
        <v>200.9333333333333</v>
      </c>
      <c r="G67" s="55">
        <f t="shared" si="3"/>
        <v>9078.86821248</v>
      </c>
      <c r="H67" s="64" t="s">
        <v>85</v>
      </c>
      <c r="I67" s="8">
        <v>198.2</v>
      </c>
      <c r="J67" s="8">
        <v>224</v>
      </c>
      <c r="K67" s="8">
        <v>180.6</v>
      </c>
      <c r="L67" s="8"/>
      <c r="M67" s="7"/>
    </row>
    <row r="68" spans="1:13" ht="24">
      <c r="A68" s="4">
        <f t="shared" si="1"/>
        <v>22</v>
      </c>
      <c r="B68" s="156">
        <v>37572</v>
      </c>
      <c r="C68" s="8">
        <v>263.81</v>
      </c>
      <c r="D68" s="8">
        <v>261.52</v>
      </c>
      <c r="E68" s="55">
        <f t="shared" si="2"/>
        <v>22.595328</v>
      </c>
      <c r="F68" s="8">
        <f t="shared" si="6"/>
        <v>10.946666666666667</v>
      </c>
      <c r="G68" s="55">
        <f t="shared" si="3"/>
        <v>247.34352384</v>
      </c>
      <c r="H68" s="64" t="s">
        <v>86</v>
      </c>
      <c r="I68" s="8">
        <v>16.53</v>
      </c>
      <c r="J68" s="8">
        <v>9.64</v>
      </c>
      <c r="K68" s="8">
        <v>6.67</v>
      </c>
      <c r="L68" s="8"/>
      <c r="M68" s="7"/>
    </row>
    <row r="69" spans="1:13" ht="24">
      <c r="A69" s="4">
        <f t="shared" si="1"/>
        <v>23</v>
      </c>
      <c r="B69" s="156">
        <v>37585</v>
      </c>
      <c r="C69" s="8">
        <v>263.265</v>
      </c>
      <c r="D69" s="8">
        <v>177.863</v>
      </c>
      <c r="E69" s="55">
        <f t="shared" si="2"/>
        <v>15.367363200000002</v>
      </c>
      <c r="F69" s="8">
        <f t="shared" si="6"/>
        <v>41.86666666666667</v>
      </c>
      <c r="G69" s="55">
        <f t="shared" si="3"/>
        <v>643.38027264</v>
      </c>
      <c r="H69" s="64" t="s">
        <v>87</v>
      </c>
      <c r="I69" s="8">
        <v>51.88</v>
      </c>
      <c r="J69" s="8">
        <v>29.63</v>
      </c>
      <c r="K69" s="8">
        <v>44.09</v>
      </c>
      <c r="L69" s="8"/>
      <c r="M69" s="7"/>
    </row>
    <row r="70" spans="1:13" ht="24">
      <c r="A70" s="4">
        <f t="shared" si="1"/>
        <v>24</v>
      </c>
      <c r="B70" s="156">
        <v>37588</v>
      </c>
      <c r="C70" s="8">
        <v>264.55</v>
      </c>
      <c r="D70" s="8">
        <v>445.036</v>
      </c>
      <c r="E70" s="55">
        <f t="shared" si="2"/>
        <v>38.451110400000005</v>
      </c>
      <c r="F70" s="8">
        <f t="shared" si="6"/>
        <v>84.42999999999999</v>
      </c>
      <c r="G70" s="55">
        <f t="shared" si="3"/>
        <v>3246.427251072</v>
      </c>
      <c r="H70" s="64" t="s">
        <v>88</v>
      </c>
      <c r="I70" s="8">
        <v>25.19</v>
      </c>
      <c r="J70" s="8">
        <v>104</v>
      </c>
      <c r="K70" s="8">
        <v>124.1</v>
      </c>
      <c r="L70" s="8"/>
      <c r="M70" s="7"/>
    </row>
    <row r="71" spans="1:13" ht="24">
      <c r="A71" s="4">
        <f t="shared" si="1"/>
        <v>25</v>
      </c>
      <c r="B71" s="156">
        <v>37602</v>
      </c>
      <c r="C71" s="8">
        <v>263.71</v>
      </c>
      <c r="D71" s="8">
        <v>286.019</v>
      </c>
      <c r="E71" s="55">
        <f t="shared" si="2"/>
        <v>24.712041600000003</v>
      </c>
      <c r="F71" s="8">
        <f t="shared" si="6"/>
        <v>66.54</v>
      </c>
      <c r="G71" s="55">
        <f t="shared" si="3"/>
        <v>1644.3392480640002</v>
      </c>
      <c r="H71" s="64" t="s">
        <v>89</v>
      </c>
      <c r="I71" s="8">
        <v>71.67</v>
      </c>
      <c r="J71" s="8">
        <v>57.32</v>
      </c>
      <c r="K71" s="8">
        <v>70.63</v>
      </c>
      <c r="L71" s="8"/>
      <c r="M71" s="7"/>
    </row>
    <row r="72" spans="1:13" ht="24">
      <c r="A72" s="4">
        <f t="shared" si="1"/>
        <v>26</v>
      </c>
      <c r="B72" s="156">
        <v>37613</v>
      </c>
      <c r="C72" s="8">
        <v>262.72</v>
      </c>
      <c r="D72" s="8">
        <v>96.969</v>
      </c>
      <c r="E72" s="55">
        <f t="shared" si="2"/>
        <v>8.3781216</v>
      </c>
      <c r="F72" s="8">
        <f t="shared" si="6"/>
        <v>96</v>
      </c>
      <c r="G72" s="55">
        <f t="shared" si="3"/>
        <v>804.2996736</v>
      </c>
      <c r="H72" s="64" t="s">
        <v>90</v>
      </c>
      <c r="I72" s="8">
        <v>126.2</v>
      </c>
      <c r="J72" s="8">
        <v>33.1</v>
      </c>
      <c r="K72" s="8">
        <v>128.7</v>
      </c>
      <c r="L72" s="8"/>
      <c r="M72" s="7"/>
    </row>
    <row r="73" spans="1:13" ht="24">
      <c r="A73" s="4">
        <f t="shared" si="1"/>
        <v>27</v>
      </c>
      <c r="B73" s="156">
        <v>37617</v>
      </c>
      <c r="C73" s="8">
        <v>263.525</v>
      </c>
      <c r="D73" s="8">
        <v>240.358</v>
      </c>
      <c r="E73" s="55">
        <f t="shared" si="2"/>
        <v>20.766931200000002</v>
      </c>
      <c r="F73" s="8">
        <f t="shared" si="6"/>
        <v>128.04</v>
      </c>
      <c r="G73" s="55">
        <f t="shared" si="3"/>
        <v>2658.9978708480003</v>
      </c>
      <c r="H73" s="64" t="s">
        <v>91</v>
      </c>
      <c r="I73" s="8">
        <v>119.1</v>
      </c>
      <c r="J73" s="8">
        <v>71.82</v>
      </c>
      <c r="K73" s="8">
        <v>193.2</v>
      </c>
      <c r="L73" s="8"/>
      <c r="M73" s="7"/>
    </row>
    <row r="74" spans="1:13" ht="24">
      <c r="A74" s="4">
        <f t="shared" si="1"/>
        <v>28</v>
      </c>
      <c r="B74" s="156">
        <v>37636</v>
      </c>
      <c r="C74" s="8">
        <v>262.615</v>
      </c>
      <c r="D74" s="8">
        <v>118.925</v>
      </c>
      <c r="E74" s="55">
        <f t="shared" si="2"/>
        <v>10.275120000000001</v>
      </c>
      <c r="F74" s="8">
        <f t="shared" si="6"/>
        <v>57.53333333333333</v>
      </c>
      <c r="G74" s="55">
        <f t="shared" si="3"/>
        <v>591.161904</v>
      </c>
      <c r="H74" s="64" t="s">
        <v>92</v>
      </c>
      <c r="I74" s="8">
        <v>61.38</v>
      </c>
      <c r="J74" s="8">
        <v>66.32</v>
      </c>
      <c r="K74" s="8">
        <v>44.9</v>
      </c>
      <c r="L74" s="8"/>
      <c r="M74" s="7"/>
    </row>
    <row r="75" spans="1:13" ht="24">
      <c r="A75" s="4">
        <f t="shared" si="1"/>
        <v>29</v>
      </c>
      <c r="B75" s="156">
        <v>37643</v>
      </c>
      <c r="C75" s="8">
        <v>262.54</v>
      </c>
      <c r="D75" s="8">
        <v>79.774</v>
      </c>
      <c r="E75" s="55">
        <f t="shared" si="2"/>
        <v>6.892473600000001</v>
      </c>
      <c r="F75" s="8">
        <f t="shared" si="6"/>
        <v>60.096666666666664</v>
      </c>
      <c r="G75" s="55">
        <f t="shared" si="3"/>
        <v>414.214688448</v>
      </c>
      <c r="H75" s="64" t="s">
        <v>93</v>
      </c>
      <c r="I75" s="8">
        <v>84.99</v>
      </c>
      <c r="J75" s="8">
        <v>36.52</v>
      </c>
      <c r="K75" s="8">
        <v>58.78</v>
      </c>
      <c r="L75" s="8"/>
      <c r="M75" s="7"/>
    </row>
    <row r="76" spans="1:13" ht="24">
      <c r="A76" s="4">
        <f t="shared" si="1"/>
        <v>30</v>
      </c>
      <c r="B76" s="156">
        <v>37651</v>
      </c>
      <c r="C76" s="8">
        <v>262.41</v>
      </c>
      <c r="D76" s="8">
        <v>59.467</v>
      </c>
      <c r="E76" s="55">
        <f t="shared" si="2"/>
        <v>5.1379488</v>
      </c>
      <c r="F76" s="8">
        <f t="shared" si="6"/>
        <v>42.75666666666666</v>
      </c>
      <c r="G76" s="55">
        <f t="shared" si="3"/>
        <v>219.68156419199997</v>
      </c>
      <c r="H76" s="64" t="s">
        <v>94</v>
      </c>
      <c r="I76" s="8">
        <v>34.49</v>
      </c>
      <c r="J76" s="8">
        <v>37.08</v>
      </c>
      <c r="K76" s="8">
        <v>56.7</v>
      </c>
      <c r="L76" s="8"/>
      <c r="M76" s="7"/>
    </row>
    <row r="77" spans="1:13" ht="24">
      <c r="A77" s="4">
        <f aca="true" t="shared" si="7" ref="A77:A139">+A76+1</f>
        <v>31</v>
      </c>
      <c r="B77" s="156">
        <v>37671</v>
      </c>
      <c r="C77" s="8">
        <v>262.16</v>
      </c>
      <c r="D77" s="8">
        <v>36.531</v>
      </c>
      <c r="E77" s="55">
        <f aca="true" t="shared" si="8" ref="E77:E139">D77*0.0864</f>
        <v>3.1562784</v>
      </c>
      <c r="F77" s="8">
        <f t="shared" si="6"/>
        <v>121.73333333333333</v>
      </c>
      <c r="G77" s="55">
        <f aca="true" t="shared" si="9" ref="G77:G90">F77*E77</f>
        <v>384.22429056000004</v>
      </c>
      <c r="H77" s="64" t="s">
        <v>95</v>
      </c>
      <c r="I77" s="8">
        <v>130.5</v>
      </c>
      <c r="J77" s="8">
        <v>116.4</v>
      </c>
      <c r="K77" s="8">
        <v>118.3</v>
      </c>
      <c r="L77" s="8"/>
      <c r="M77" s="7"/>
    </row>
    <row r="78" spans="1:13" ht="24">
      <c r="A78" s="4">
        <f t="shared" si="7"/>
        <v>32</v>
      </c>
      <c r="B78" s="156">
        <v>37677</v>
      </c>
      <c r="C78" s="8">
        <v>262.19</v>
      </c>
      <c r="D78" s="8">
        <v>30.913</v>
      </c>
      <c r="E78" s="55">
        <f t="shared" si="8"/>
        <v>2.6708832</v>
      </c>
      <c r="F78" s="8">
        <f t="shared" si="6"/>
        <v>16.32</v>
      </c>
      <c r="G78" s="55">
        <f t="shared" si="9"/>
        <v>43.588813824</v>
      </c>
      <c r="H78" s="64" t="s">
        <v>96</v>
      </c>
      <c r="I78" s="8">
        <v>9.8</v>
      </c>
      <c r="J78" s="8">
        <v>13.21</v>
      </c>
      <c r="K78" s="8">
        <v>25.95</v>
      </c>
      <c r="L78" s="8"/>
      <c r="M78" s="7"/>
    </row>
    <row r="79" spans="1:13" ht="24">
      <c r="A79" s="4">
        <f t="shared" si="7"/>
        <v>33</v>
      </c>
      <c r="B79" s="156">
        <v>37680</v>
      </c>
      <c r="C79" s="8">
        <v>262.1</v>
      </c>
      <c r="D79" s="8">
        <v>19.535</v>
      </c>
      <c r="E79" s="55">
        <f t="shared" si="8"/>
        <v>1.687824</v>
      </c>
      <c r="F79" s="8">
        <f t="shared" si="6"/>
        <v>31.706666666666663</v>
      </c>
      <c r="G79" s="55">
        <f t="shared" si="9"/>
        <v>53.51527296</v>
      </c>
      <c r="H79" s="64" t="s">
        <v>97</v>
      </c>
      <c r="I79" s="8">
        <v>45.68</v>
      </c>
      <c r="J79" s="8">
        <v>24.33</v>
      </c>
      <c r="K79" s="8">
        <v>25.11</v>
      </c>
      <c r="L79" s="8"/>
      <c r="M79" s="7"/>
    </row>
    <row r="80" spans="1:13" ht="24">
      <c r="A80" s="4">
        <f t="shared" si="7"/>
        <v>34</v>
      </c>
      <c r="B80" s="156">
        <v>37691</v>
      </c>
      <c r="C80" s="8">
        <v>262.93</v>
      </c>
      <c r="D80" s="8">
        <v>8.213</v>
      </c>
      <c r="E80" s="55">
        <f t="shared" si="8"/>
        <v>0.7096032</v>
      </c>
      <c r="F80" s="8">
        <f t="shared" si="6"/>
        <v>55.80666666666667</v>
      </c>
      <c r="G80" s="55">
        <f t="shared" si="9"/>
        <v>39.600589248000006</v>
      </c>
      <c r="H80" s="64" t="s">
        <v>98</v>
      </c>
      <c r="I80" s="8">
        <v>57.2</v>
      </c>
      <c r="J80" s="8">
        <v>59.7</v>
      </c>
      <c r="K80" s="8">
        <v>50.52</v>
      </c>
      <c r="L80" s="8"/>
      <c r="M80" s="7"/>
    </row>
    <row r="81" spans="1:13" ht="24">
      <c r="A81" s="4">
        <f t="shared" si="7"/>
        <v>35</v>
      </c>
      <c r="B81" s="156">
        <v>37699</v>
      </c>
      <c r="C81" s="8">
        <v>262.115</v>
      </c>
      <c r="D81" s="8">
        <v>31.016</v>
      </c>
      <c r="E81" s="55">
        <f t="shared" si="8"/>
        <v>2.6797824</v>
      </c>
      <c r="F81" s="8">
        <f t="shared" si="6"/>
        <v>47.129999999999995</v>
      </c>
      <c r="G81" s="55">
        <f t="shared" si="9"/>
        <v>126.298144512</v>
      </c>
      <c r="H81" s="64" t="s">
        <v>99</v>
      </c>
      <c r="I81" s="8">
        <v>44.01</v>
      </c>
      <c r="J81" s="8">
        <v>49.83</v>
      </c>
      <c r="K81" s="8">
        <v>47.55</v>
      </c>
      <c r="L81" s="8"/>
      <c r="M81" s="7"/>
    </row>
    <row r="82" spans="1:13" ht="24.75" thickBot="1">
      <c r="A82" s="11">
        <f t="shared" si="7"/>
        <v>36</v>
      </c>
      <c r="B82" s="157">
        <v>37711</v>
      </c>
      <c r="C82" s="12">
        <v>262.15</v>
      </c>
      <c r="D82" s="12">
        <v>26.204</v>
      </c>
      <c r="E82" s="56">
        <f t="shared" si="8"/>
        <v>2.2640256</v>
      </c>
      <c r="F82" s="12">
        <f t="shared" si="6"/>
        <v>63.73000000000001</v>
      </c>
      <c r="G82" s="56">
        <f t="shared" si="9"/>
        <v>144.28635148800004</v>
      </c>
      <c r="H82" s="65" t="s">
        <v>100</v>
      </c>
      <c r="I82" s="12">
        <v>65.58</v>
      </c>
      <c r="J82" s="12">
        <v>65.84</v>
      </c>
      <c r="K82" s="12">
        <v>59.77</v>
      </c>
      <c r="L82" s="8"/>
      <c r="M82" s="7"/>
    </row>
    <row r="83" spans="1:13" ht="24.75" thickTop="1">
      <c r="A83" s="9">
        <v>1</v>
      </c>
      <c r="B83" s="158">
        <v>37722</v>
      </c>
      <c r="C83" s="10">
        <v>261.79</v>
      </c>
      <c r="D83" s="10">
        <v>4.512</v>
      </c>
      <c r="E83" s="57">
        <f t="shared" si="8"/>
        <v>0.3898368</v>
      </c>
      <c r="F83" s="10">
        <f t="shared" si="6"/>
        <v>60.52</v>
      </c>
      <c r="G83" s="57">
        <f t="shared" si="9"/>
        <v>23.592923136</v>
      </c>
      <c r="H83" s="66" t="s">
        <v>104</v>
      </c>
      <c r="I83" s="10">
        <v>55.81</v>
      </c>
      <c r="J83" s="10">
        <v>69.95</v>
      </c>
      <c r="K83" s="10">
        <v>55.8</v>
      </c>
      <c r="L83" s="8"/>
      <c r="M83" s="7"/>
    </row>
    <row r="84" spans="1:13" ht="24">
      <c r="A84" s="4">
        <f t="shared" si="7"/>
        <v>2</v>
      </c>
      <c r="B84" s="156">
        <v>37736</v>
      </c>
      <c r="C84" s="8">
        <v>262.01</v>
      </c>
      <c r="D84" s="8">
        <v>21.152</v>
      </c>
      <c r="E84" s="55">
        <f t="shared" si="8"/>
        <v>1.8275328000000002</v>
      </c>
      <c r="F84" s="8">
        <f t="shared" si="6"/>
        <v>36.76666666666667</v>
      </c>
      <c r="G84" s="55">
        <f t="shared" si="9"/>
        <v>67.19228928000001</v>
      </c>
      <c r="H84" s="64" t="s">
        <v>24</v>
      </c>
      <c r="I84" s="8">
        <v>39.56</v>
      </c>
      <c r="J84" s="8">
        <v>32.25</v>
      </c>
      <c r="K84" s="8">
        <v>38.49</v>
      </c>
      <c r="L84" s="8"/>
      <c r="M84" s="7"/>
    </row>
    <row r="85" spans="1:13" ht="24">
      <c r="A85" s="4">
        <f t="shared" si="7"/>
        <v>3</v>
      </c>
      <c r="B85" s="156">
        <v>37741</v>
      </c>
      <c r="C85" s="8">
        <v>262.01</v>
      </c>
      <c r="D85" s="8">
        <v>20.257</v>
      </c>
      <c r="E85" s="55">
        <f t="shared" si="8"/>
        <v>1.7502048000000001</v>
      </c>
      <c r="F85" s="8">
        <f t="shared" si="6"/>
        <v>25.713333333333335</v>
      </c>
      <c r="G85" s="55">
        <f t="shared" si="9"/>
        <v>45.00359942400001</v>
      </c>
      <c r="H85" s="64" t="s">
        <v>25</v>
      </c>
      <c r="I85" s="8">
        <v>39.7</v>
      </c>
      <c r="J85" s="8">
        <v>0</v>
      </c>
      <c r="K85" s="8">
        <v>37.44</v>
      </c>
      <c r="L85" s="8"/>
      <c r="M85" s="7"/>
    </row>
    <row r="86" spans="1:13" ht="24">
      <c r="A86" s="4">
        <f t="shared" si="7"/>
        <v>4</v>
      </c>
      <c r="B86" s="156">
        <v>37748</v>
      </c>
      <c r="C86" s="8">
        <v>262.32</v>
      </c>
      <c r="D86" s="8">
        <v>50.538</v>
      </c>
      <c r="E86" s="55">
        <f t="shared" si="8"/>
        <v>4.3664832</v>
      </c>
      <c r="F86" s="8">
        <f t="shared" si="6"/>
        <v>80.29333333333334</v>
      </c>
      <c r="G86" s="55">
        <f t="shared" si="9"/>
        <v>350.59949107200003</v>
      </c>
      <c r="H86" s="64" t="s">
        <v>26</v>
      </c>
      <c r="I86" s="8">
        <v>85.87</v>
      </c>
      <c r="J86" s="8">
        <v>88.62</v>
      </c>
      <c r="K86" s="8">
        <v>66.39</v>
      </c>
      <c r="L86" s="8"/>
      <c r="M86" s="7"/>
    </row>
    <row r="87" spans="1:13" ht="24">
      <c r="A87" s="4">
        <f t="shared" si="7"/>
        <v>5</v>
      </c>
      <c r="B87" s="156">
        <v>37763</v>
      </c>
      <c r="C87" s="8">
        <v>262.13</v>
      </c>
      <c r="D87" s="8">
        <v>30.596</v>
      </c>
      <c r="E87" s="55">
        <f t="shared" si="8"/>
        <v>2.6434944000000002</v>
      </c>
      <c r="F87" s="8">
        <f t="shared" si="6"/>
        <v>68.53</v>
      </c>
      <c r="G87" s="55">
        <f t="shared" si="9"/>
        <v>181.15867123200002</v>
      </c>
      <c r="H87" s="64" t="s">
        <v>27</v>
      </c>
      <c r="I87" s="8">
        <v>51.84</v>
      </c>
      <c r="J87" s="8">
        <v>65.51</v>
      </c>
      <c r="K87" s="8">
        <v>88.24</v>
      </c>
      <c r="L87" s="8"/>
      <c r="M87" s="7"/>
    </row>
    <row r="88" spans="1:13" ht="24">
      <c r="A88" s="4">
        <f t="shared" si="7"/>
        <v>6</v>
      </c>
      <c r="B88" s="156">
        <v>37770</v>
      </c>
      <c r="C88" s="8">
        <v>262.09</v>
      </c>
      <c r="D88" s="8">
        <v>27.254</v>
      </c>
      <c r="E88" s="55">
        <f t="shared" si="8"/>
        <v>2.3547456</v>
      </c>
      <c r="F88" s="8">
        <f t="shared" si="6"/>
        <v>58.62</v>
      </c>
      <c r="G88" s="55">
        <f t="shared" si="9"/>
        <v>138.035187072</v>
      </c>
      <c r="H88" s="64" t="s">
        <v>28</v>
      </c>
      <c r="I88" s="8">
        <v>76.95</v>
      </c>
      <c r="J88" s="8">
        <v>42.4</v>
      </c>
      <c r="K88" s="8">
        <v>56.51</v>
      </c>
      <c r="L88" s="8"/>
      <c r="M88" s="7"/>
    </row>
    <row r="89" spans="1:13" ht="24">
      <c r="A89" s="4">
        <f t="shared" si="7"/>
        <v>7</v>
      </c>
      <c r="B89" s="156">
        <v>37775</v>
      </c>
      <c r="C89" s="8">
        <v>262.31</v>
      </c>
      <c r="D89" s="8">
        <v>71.313</v>
      </c>
      <c r="E89" s="55">
        <f t="shared" si="8"/>
        <v>6.161443200000001</v>
      </c>
      <c r="F89" s="8">
        <f t="shared" si="6"/>
        <v>108.65666666666665</v>
      </c>
      <c r="G89" s="55">
        <f t="shared" si="9"/>
        <v>669.481879968</v>
      </c>
      <c r="H89" s="64" t="s">
        <v>29</v>
      </c>
      <c r="I89" s="8">
        <v>108.6</v>
      </c>
      <c r="J89" s="8">
        <v>97.17</v>
      </c>
      <c r="K89" s="8">
        <v>120.2</v>
      </c>
      <c r="L89" s="8"/>
      <c r="M89" s="7"/>
    </row>
    <row r="90" spans="1:13" ht="24">
      <c r="A90" s="4">
        <f t="shared" si="7"/>
        <v>8</v>
      </c>
      <c r="B90" s="156">
        <v>37790</v>
      </c>
      <c r="C90" s="8">
        <v>262.25</v>
      </c>
      <c r="D90" s="8">
        <v>55.421</v>
      </c>
      <c r="E90" s="55">
        <f t="shared" si="8"/>
        <v>4.7883744</v>
      </c>
      <c r="F90" s="8">
        <f t="shared" si="6"/>
        <v>83.01</v>
      </c>
      <c r="G90" s="55">
        <f t="shared" si="9"/>
        <v>397.4829589440001</v>
      </c>
      <c r="H90" s="64" t="s">
        <v>30</v>
      </c>
      <c r="I90" s="8">
        <v>67.32</v>
      </c>
      <c r="J90" s="8">
        <v>78.81</v>
      </c>
      <c r="K90" s="8">
        <v>102.9</v>
      </c>
      <c r="L90" s="8"/>
      <c r="M90" s="7"/>
    </row>
    <row r="91" spans="1:13" ht="24">
      <c r="A91" s="4">
        <f t="shared" si="7"/>
        <v>9</v>
      </c>
      <c r="B91" s="156">
        <v>37798</v>
      </c>
      <c r="C91" s="8">
        <v>262.35</v>
      </c>
      <c r="D91" s="8">
        <v>68.383</v>
      </c>
      <c r="E91" s="55">
        <f t="shared" si="8"/>
        <v>5.9082912</v>
      </c>
      <c r="F91" s="8">
        <f aca="true" t="shared" si="10" ref="F91:F103">+AVERAGE(I91:K91)</f>
        <v>60.056666666666665</v>
      </c>
      <c r="G91" s="55">
        <f aca="true" t="shared" si="11" ref="G91:G103">F91*E91</f>
        <v>354.83227516799997</v>
      </c>
      <c r="H91" s="64" t="s">
        <v>31</v>
      </c>
      <c r="I91" s="8">
        <v>52.4</v>
      </c>
      <c r="J91" s="8">
        <v>68.17</v>
      </c>
      <c r="K91" s="8">
        <v>59.6</v>
      </c>
      <c r="L91" s="8"/>
      <c r="M91" s="7"/>
    </row>
    <row r="92" spans="1:13" ht="24">
      <c r="A92" s="4">
        <f t="shared" si="7"/>
        <v>10</v>
      </c>
      <c r="B92" s="156">
        <v>37804</v>
      </c>
      <c r="C92" s="8">
        <v>262.72</v>
      </c>
      <c r="D92" s="8">
        <v>122.653</v>
      </c>
      <c r="E92" s="55">
        <f t="shared" si="8"/>
        <v>10.597219200000001</v>
      </c>
      <c r="F92" s="8">
        <f t="shared" si="10"/>
        <v>98.32333333333334</v>
      </c>
      <c r="G92" s="55">
        <f t="shared" si="11"/>
        <v>1041.9539158080001</v>
      </c>
      <c r="H92" s="64" t="s">
        <v>32</v>
      </c>
      <c r="I92" s="8">
        <v>76.67</v>
      </c>
      <c r="J92" s="8">
        <v>106.3</v>
      </c>
      <c r="K92" s="8">
        <v>112</v>
      </c>
      <c r="L92" s="8"/>
      <c r="M92" s="7"/>
    </row>
    <row r="93" spans="1:13" ht="24">
      <c r="A93" s="4">
        <f t="shared" si="7"/>
        <v>11</v>
      </c>
      <c r="B93" s="156">
        <v>37818</v>
      </c>
      <c r="C93" s="8">
        <v>262.39</v>
      </c>
      <c r="D93" s="8">
        <v>72.126</v>
      </c>
      <c r="E93" s="55">
        <f t="shared" si="8"/>
        <v>6.231686400000001</v>
      </c>
      <c r="F93" s="8">
        <f t="shared" si="10"/>
        <v>75.01</v>
      </c>
      <c r="G93" s="55">
        <f t="shared" si="11"/>
        <v>467.4387968640001</v>
      </c>
      <c r="H93" s="64" t="s">
        <v>33</v>
      </c>
      <c r="I93" s="8">
        <v>53.98</v>
      </c>
      <c r="J93" s="8">
        <v>80.73</v>
      </c>
      <c r="K93" s="8">
        <v>90.32</v>
      </c>
      <c r="L93" s="8"/>
      <c r="M93" s="7"/>
    </row>
    <row r="94" spans="1:13" ht="24">
      <c r="A94" s="4">
        <f t="shared" si="7"/>
        <v>12</v>
      </c>
      <c r="B94" s="156">
        <v>37831</v>
      </c>
      <c r="C94" s="8">
        <v>262.33</v>
      </c>
      <c r="D94" s="8">
        <v>55.382</v>
      </c>
      <c r="E94" s="55">
        <f t="shared" si="8"/>
        <v>4.7850048</v>
      </c>
      <c r="F94" s="8">
        <f t="shared" si="10"/>
        <v>95.86</v>
      </c>
      <c r="G94" s="55">
        <f t="shared" si="11"/>
        <v>458.690560128</v>
      </c>
      <c r="H94" s="64" t="s">
        <v>34</v>
      </c>
      <c r="I94" s="8">
        <v>110.5</v>
      </c>
      <c r="J94" s="8">
        <v>68.28</v>
      </c>
      <c r="K94" s="8">
        <v>108.8</v>
      </c>
      <c r="L94" s="8"/>
      <c r="M94" s="7"/>
    </row>
    <row r="95" spans="1:13" ht="24">
      <c r="A95" s="4">
        <f t="shared" si="7"/>
        <v>13</v>
      </c>
      <c r="B95" s="156">
        <v>37841</v>
      </c>
      <c r="C95" s="8">
        <v>262.22</v>
      </c>
      <c r="D95" s="8">
        <v>40.273</v>
      </c>
      <c r="E95" s="55">
        <f t="shared" si="8"/>
        <v>3.4795872000000005</v>
      </c>
      <c r="F95" s="8">
        <f t="shared" si="10"/>
        <v>136.16666666666666</v>
      </c>
      <c r="G95" s="55">
        <f t="shared" si="11"/>
        <v>473.8037904</v>
      </c>
      <c r="H95" s="64" t="s">
        <v>35</v>
      </c>
      <c r="I95" s="8">
        <v>194.1</v>
      </c>
      <c r="J95" s="8">
        <v>101.2</v>
      </c>
      <c r="K95" s="8">
        <v>113.2</v>
      </c>
      <c r="L95" s="8"/>
      <c r="M95" s="7"/>
    </row>
    <row r="96" spans="1:13" ht="24">
      <c r="A96" s="4">
        <f t="shared" si="7"/>
        <v>14</v>
      </c>
      <c r="B96" s="156">
        <v>37852</v>
      </c>
      <c r="C96" s="8">
        <v>262.55</v>
      </c>
      <c r="D96" s="8">
        <v>109.002</v>
      </c>
      <c r="E96" s="55">
        <f t="shared" si="8"/>
        <v>9.4177728</v>
      </c>
      <c r="F96" s="8">
        <f t="shared" si="10"/>
        <v>71.68</v>
      </c>
      <c r="G96" s="55">
        <f t="shared" si="11"/>
        <v>675.065954304</v>
      </c>
      <c r="H96" s="64" t="s">
        <v>36</v>
      </c>
      <c r="I96" s="8">
        <v>82.92</v>
      </c>
      <c r="J96" s="8">
        <v>62.32</v>
      </c>
      <c r="K96" s="8">
        <v>69.8</v>
      </c>
      <c r="L96" s="8"/>
      <c r="M96" s="7"/>
    </row>
    <row r="97" spans="1:13" ht="24">
      <c r="A97" s="4">
        <f t="shared" si="7"/>
        <v>15</v>
      </c>
      <c r="B97" s="156">
        <v>37860</v>
      </c>
      <c r="C97" s="8">
        <v>262.95</v>
      </c>
      <c r="D97" s="8">
        <v>175.764</v>
      </c>
      <c r="E97" s="55">
        <f t="shared" si="8"/>
        <v>15.186009600000002</v>
      </c>
      <c r="F97" s="8">
        <f t="shared" si="10"/>
        <v>74.68</v>
      </c>
      <c r="G97" s="55">
        <f t="shared" si="11"/>
        <v>1134.0911969280003</v>
      </c>
      <c r="H97" s="64" t="s">
        <v>82</v>
      </c>
      <c r="I97" s="8">
        <v>36.61</v>
      </c>
      <c r="J97" s="8">
        <v>105.2</v>
      </c>
      <c r="K97" s="8">
        <v>82.23</v>
      </c>
      <c r="L97" s="8"/>
      <c r="M97" s="7"/>
    </row>
    <row r="98" spans="1:13" ht="24">
      <c r="A98" s="4">
        <f t="shared" si="7"/>
        <v>16</v>
      </c>
      <c r="B98" s="156">
        <v>37865</v>
      </c>
      <c r="C98" s="8">
        <v>262.36</v>
      </c>
      <c r="D98" s="8">
        <v>83.795</v>
      </c>
      <c r="E98" s="55">
        <f t="shared" si="8"/>
        <v>7.2398880000000005</v>
      </c>
      <c r="F98" s="8">
        <f t="shared" si="10"/>
        <v>116.2</v>
      </c>
      <c r="G98" s="55">
        <f t="shared" si="11"/>
        <v>841.2749856</v>
      </c>
      <c r="H98" s="64" t="s">
        <v>101</v>
      </c>
      <c r="I98" s="8">
        <v>126.8</v>
      </c>
      <c r="J98" s="8">
        <v>112.3</v>
      </c>
      <c r="K98" s="8">
        <v>109.5</v>
      </c>
      <c r="L98" s="8"/>
      <c r="M98" s="7"/>
    </row>
    <row r="99" spans="1:13" ht="24">
      <c r="A99" s="4">
        <f t="shared" si="7"/>
        <v>17</v>
      </c>
      <c r="B99" s="156">
        <v>37880</v>
      </c>
      <c r="C99" s="8">
        <v>265.92</v>
      </c>
      <c r="D99" s="8">
        <v>771.17</v>
      </c>
      <c r="E99" s="55">
        <f t="shared" si="8"/>
        <v>66.629088</v>
      </c>
      <c r="F99" s="8">
        <f t="shared" si="10"/>
        <v>295.03333333333336</v>
      </c>
      <c r="G99" s="55">
        <f t="shared" si="11"/>
        <v>19657.801929600002</v>
      </c>
      <c r="H99" s="64" t="s">
        <v>102</v>
      </c>
      <c r="I99" s="8">
        <v>290.8</v>
      </c>
      <c r="J99" s="8">
        <v>328.8</v>
      </c>
      <c r="K99" s="8">
        <v>265.5</v>
      </c>
      <c r="L99" s="8"/>
      <c r="M99" s="7"/>
    </row>
    <row r="100" spans="1:13" ht="24">
      <c r="A100" s="4">
        <f t="shared" si="7"/>
        <v>18</v>
      </c>
      <c r="B100" s="156">
        <v>37889</v>
      </c>
      <c r="C100" s="8">
        <v>263.67</v>
      </c>
      <c r="D100" s="8">
        <v>319.411</v>
      </c>
      <c r="E100" s="55">
        <f t="shared" si="8"/>
        <v>27.597110400000002</v>
      </c>
      <c r="F100" s="8">
        <f t="shared" si="10"/>
        <v>122.36666666666667</v>
      </c>
      <c r="G100" s="55">
        <f t="shared" si="11"/>
        <v>3376.9664092800003</v>
      </c>
      <c r="H100" s="64" t="s">
        <v>103</v>
      </c>
      <c r="I100" s="8">
        <v>103.9</v>
      </c>
      <c r="J100" s="8">
        <v>108.4</v>
      </c>
      <c r="K100" s="8">
        <v>154.8</v>
      </c>
      <c r="L100" s="8"/>
      <c r="M100" s="7"/>
    </row>
    <row r="101" spans="1:13" ht="24">
      <c r="A101" s="4">
        <f t="shared" si="7"/>
        <v>19</v>
      </c>
      <c r="B101" s="156">
        <v>37901</v>
      </c>
      <c r="C101" s="8">
        <v>262.62</v>
      </c>
      <c r="D101" s="8">
        <v>97.57</v>
      </c>
      <c r="E101" s="55">
        <f t="shared" si="8"/>
        <v>8.430048</v>
      </c>
      <c r="F101" s="8">
        <f t="shared" si="10"/>
        <v>7.876666666666668</v>
      </c>
      <c r="G101" s="55">
        <f t="shared" si="11"/>
        <v>66.40067808</v>
      </c>
      <c r="H101" s="64" t="s">
        <v>83</v>
      </c>
      <c r="I101" s="8">
        <v>7.08</v>
      </c>
      <c r="J101" s="8">
        <v>6.79</v>
      </c>
      <c r="K101" s="8">
        <v>9.76</v>
      </c>
      <c r="L101" s="8"/>
      <c r="M101" s="7"/>
    </row>
    <row r="102" spans="1:13" ht="24">
      <c r="A102" s="4">
        <f t="shared" si="7"/>
        <v>20</v>
      </c>
      <c r="B102" s="156">
        <v>37911</v>
      </c>
      <c r="C102" s="8">
        <v>262.48</v>
      </c>
      <c r="D102" s="8">
        <v>88.092</v>
      </c>
      <c r="E102" s="55">
        <f t="shared" si="8"/>
        <v>7.6111488000000005</v>
      </c>
      <c r="F102" s="8">
        <f t="shared" si="10"/>
        <v>6.506666666666667</v>
      </c>
      <c r="G102" s="55">
        <f t="shared" si="11"/>
        <v>49.523208192000006</v>
      </c>
      <c r="H102" s="64" t="s">
        <v>84</v>
      </c>
      <c r="I102" s="8">
        <v>7.5</v>
      </c>
      <c r="J102" s="8">
        <v>6.34</v>
      </c>
      <c r="K102" s="8">
        <v>5.68</v>
      </c>
      <c r="L102" s="8"/>
      <c r="M102" s="7"/>
    </row>
    <row r="103" spans="1:13" ht="24">
      <c r="A103" s="4">
        <f t="shared" si="7"/>
        <v>21</v>
      </c>
      <c r="B103" s="156">
        <v>37925</v>
      </c>
      <c r="C103" s="8">
        <v>262.25</v>
      </c>
      <c r="D103" s="8">
        <v>49.482</v>
      </c>
      <c r="E103" s="55">
        <f t="shared" si="8"/>
        <v>4.2752448</v>
      </c>
      <c r="F103" s="8">
        <f t="shared" si="10"/>
        <v>37.17666666666667</v>
      </c>
      <c r="G103" s="55">
        <f t="shared" si="11"/>
        <v>158.93935084800003</v>
      </c>
      <c r="H103" s="64" t="s">
        <v>85</v>
      </c>
      <c r="I103" s="8">
        <v>6.16</v>
      </c>
      <c r="J103" s="8">
        <v>7.13</v>
      </c>
      <c r="K103" s="8">
        <v>98.24</v>
      </c>
      <c r="L103" s="8"/>
      <c r="M103" s="7"/>
    </row>
    <row r="104" spans="1:13" ht="24">
      <c r="A104" s="4">
        <f t="shared" si="7"/>
        <v>22</v>
      </c>
      <c r="B104" s="156">
        <v>37932</v>
      </c>
      <c r="C104" s="8">
        <v>262.33</v>
      </c>
      <c r="D104" s="8">
        <v>64.052</v>
      </c>
      <c r="E104" s="55">
        <f t="shared" si="8"/>
        <v>5.534092800000001</v>
      </c>
      <c r="F104" s="8">
        <f aca="true" t="shared" si="12" ref="F104:F112">+AVERAGE(I104:K104)</f>
        <v>9.410000000000002</v>
      </c>
      <c r="G104" s="55">
        <f aca="true" t="shared" si="13" ref="G104:G112">F104*E104</f>
        <v>52.07581324800002</v>
      </c>
      <c r="H104" s="64" t="s">
        <v>105</v>
      </c>
      <c r="I104" s="8">
        <v>9.42</v>
      </c>
      <c r="J104" s="8">
        <v>9.43</v>
      </c>
      <c r="K104" s="8">
        <v>9.38</v>
      </c>
      <c r="L104" s="8"/>
      <c r="M104" s="7"/>
    </row>
    <row r="105" spans="1:13" ht="24">
      <c r="A105" s="4">
        <f t="shared" si="7"/>
        <v>23</v>
      </c>
      <c r="B105" s="156">
        <v>37949</v>
      </c>
      <c r="C105" s="8">
        <v>262.09</v>
      </c>
      <c r="D105" s="8">
        <v>35.527</v>
      </c>
      <c r="E105" s="55">
        <f t="shared" si="8"/>
        <v>3.0695328</v>
      </c>
      <c r="F105" s="8">
        <f t="shared" si="12"/>
        <v>5.490000000000001</v>
      </c>
      <c r="G105" s="55">
        <f t="shared" si="13"/>
        <v>16.851735072000004</v>
      </c>
      <c r="H105" s="64" t="s">
        <v>106</v>
      </c>
      <c r="I105" s="8">
        <v>4.95</v>
      </c>
      <c r="J105" s="8">
        <v>6.58</v>
      </c>
      <c r="K105" s="8">
        <v>4.94</v>
      </c>
      <c r="L105" s="8"/>
      <c r="M105" s="7"/>
    </row>
    <row r="106" spans="1:13" ht="24">
      <c r="A106" s="4">
        <f t="shared" si="7"/>
        <v>24</v>
      </c>
      <c r="B106" s="156">
        <v>37952</v>
      </c>
      <c r="C106" s="8">
        <v>262.03</v>
      </c>
      <c r="D106" s="8">
        <v>28.048</v>
      </c>
      <c r="E106" s="55">
        <f t="shared" si="8"/>
        <v>2.4233472</v>
      </c>
      <c r="F106" s="8">
        <f t="shared" si="12"/>
        <v>4.303333333333334</v>
      </c>
      <c r="G106" s="55">
        <f t="shared" si="13"/>
        <v>10.428470784</v>
      </c>
      <c r="H106" s="64" t="s">
        <v>88</v>
      </c>
      <c r="I106" s="8">
        <v>4.09</v>
      </c>
      <c r="J106" s="8">
        <v>3.8</v>
      </c>
      <c r="K106" s="8">
        <v>5.02</v>
      </c>
      <c r="L106" s="8"/>
      <c r="M106" s="7"/>
    </row>
    <row r="107" spans="1:13" ht="24">
      <c r="A107" s="4">
        <f t="shared" si="7"/>
        <v>25</v>
      </c>
      <c r="B107" s="156">
        <v>37958</v>
      </c>
      <c r="C107" s="8">
        <v>262.01</v>
      </c>
      <c r="D107" s="8">
        <v>25.985</v>
      </c>
      <c r="E107" s="55">
        <f t="shared" si="8"/>
        <v>2.245104</v>
      </c>
      <c r="F107" s="8">
        <f t="shared" si="12"/>
        <v>55.85333333333333</v>
      </c>
      <c r="G107" s="55">
        <f t="shared" si="13"/>
        <v>125.39654207999999</v>
      </c>
      <c r="H107" s="64" t="s">
        <v>89</v>
      </c>
      <c r="I107" s="8">
        <v>64.38</v>
      </c>
      <c r="J107" s="8">
        <v>50.97</v>
      </c>
      <c r="K107" s="8">
        <v>52.21</v>
      </c>
      <c r="L107" s="8"/>
      <c r="M107" s="7"/>
    </row>
    <row r="108" spans="1:13" ht="24">
      <c r="A108" s="4">
        <f t="shared" si="7"/>
        <v>26</v>
      </c>
      <c r="B108" s="156">
        <v>37971</v>
      </c>
      <c r="C108" s="8">
        <v>261.84</v>
      </c>
      <c r="D108" s="8">
        <v>9.416</v>
      </c>
      <c r="E108" s="55">
        <f t="shared" si="8"/>
        <v>0.8135424000000001</v>
      </c>
      <c r="F108" s="8">
        <f t="shared" si="12"/>
        <v>71.86666666666667</v>
      </c>
      <c r="G108" s="55">
        <f t="shared" si="13"/>
        <v>58.46658048000001</v>
      </c>
      <c r="H108" s="64" t="s">
        <v>90</v>
      </c>
      <c r="I108" s="8">
        <v>77.03</v>
      </c>
      <c r="J108" s="8">
        <v>71.9</v>
      </c>
      <c r="K108" s="8">
        <v>66.67</v>
      </c>
      <c r="L108" s="8"/>
      <c r="M108" s="7"/>
    </row>
    <row r="109" spans="1:13" ht="24">
      <c r="A109" s="4">
        <f t="shared" si="7"/>
        <v>27</v>
      </c>
      <c r="B109" s="156">
        <v>37981</v>
      </c>
      <c r="C109" s="8">
        <v>261.79</v>
      </c>
      <c r="D109" s="8">
        <v>7.008</v>
      </c>
      <c r="E109" s="55">
        <f t="shared" si="8"/>
        <v>0.6054912</v>
      </c>
      <c r="F109" s="8">
        <f t="shared" si="12"/>
        <v>61.92333333333334</v>
      </c>
      <c r="G109" s="55">
        <f t="shared" si="13"/>
        <v>37.49403340800001</v>
      </c>
      <c r="H109" s="64" t="s">
        <v>91</v>
      </c>
      <c r="I109" s="8">
        <v>50.13</v>
      </c>
      <c r="J109" s="8">
        <v>71.61</v>
      </c>
      <c r="K109" s="8">
        <v>64.03</v>
      </c>
      <c r="L109" s="8"/>
      <c r="M109" s="7"/>
    </row>
    <row r="110" spans="1:13" ht="24">
      <c r="A110" s="4">
        <f t="shared" si="7"/>
        <v>28</v>
      </c>
      <c r="B110" s="156">
        <v>37627</v>
      </c>
      <c r="C110" s="8">
        <v>261.61</v>
      </c>
      <c r="D110" s="8">
        <v>4.1</v>
      </c>
      <c r="E110" s="55">
        <f t="shared" si="8"/>
        <v>0.35424</v>
      </c>
      <c r="F110" s="8">
        <f t="shared" si="12"/>
        <v>37.083333333333336</v>
      </c>
      <c r="G110" s="55">
        <f t="shared" si="13"/>
        <v>13.1364</v>
      </c>
      <c r="H110" s="64" t="s">
        <v>92</v>
      </c>
      <c r="I110" s="8">
        <v>32.04</v>
      </c>
      <c r="J110" s="8">
        <v>36.97</v>
      </c>
      <c r="K110" s="8">
        <v>42.24</v>
      </c>
      <c r="L110" s="8"/>
      <c r="M110" s="7"/>
    </row>
    <row r="111" spans="1:13" ht="24">
      <c r="A111" s="4">
        <f t="shared" si="7"/>
        <v>29</v>
      </c>
      <c r="B111" s="156">
        <v>38009</v>
      </c>
      <c r="C111" s="8">
        <v>261.68</v>
      </c>
      <c r="D111" s="8">
        <v>7.187</v>
      </c>
      <c r="E111" s="55">
        <f t="shared" si="8"/>
        <v>0.6209568000000001</v>
      </c>
      <c r="F111" s="8">
        <f t="shared" si="12"/>
        <v>38.016666666666666</v>
      </c>
      <c r="G111" s="55">
        <f t="shared" si="13"/>
        <v>23.606707680000003</v>
      </c>
      <c r="H111" s="64" t="s">
        <v>93</v>
      </c>
      <c r="I111" s="8">
        <v>41.9</v>
      </c>
      <c r="J111" s="8">
        <v>30.93</v>
      </c>
      <c r="K111" s="8">
        <v>41.22</v>
      </c>
      <c r="L111" s="8"/>
      <c r="M111" s="7"/>
    </row>
    <row r="112" spans="1:13" ht="24">
      <c r="A112" s="4">
        <f t="shared" si="7"/>
        <v>30</v>
      </c>
      <c r="B112" s="156">
        <v>38022</v>
      </c>
      <c r="C112" s="8">
        <v>261.6</v>
      </c>
      <c r="D112" s="8">
        <v>5.087</v>
      </c>
      <c r="E112" s="55">
        <f t="shared" si="8"/>
        <v>0.4395168</v>
      </c>
      <c r="F112" s="8">
        <f t="shared" si="12"/>
        <v>23.793333333333333</v>
      </c>
      <c r="G112" s="55">
        <f t="shared" si="13"/>
        <v>10.457569728</v>
      </c>
      <c r="H112" s="64" t="s">
        <v>94</v>
      </c>
      <c r="I112" s="8">
        <v>28.68</v>
      </c>
      <c r="J112" s="8">
        <v>11.58</v>
      </c>
      <c r="K112" s="8">
        <v>31.12</v>
      </c>
      <c r="L112" s="8"/>
      <c r="M112" s="7"/>
    </row>
    <row r="113" spans="1:13" ht="24.75" thickBot="1">
      <c r="A113" s="11">
        <f t="shared" si="7"/>
        <v>31</v>
      </c>
      <c r="B113" s="157">
        <v>38047</v>
      </c>
      <c r="C113" s="12">
        <v>261.45</v>
      </c>
      <c r="D113" s="12">
        <v>1.698</v>
      </c>
      <c r="E113" s="56">
        <f t="shared" si="8"/>
        <v>0.1467072</v>
      </c>
      <c r="F113" s="12">
        <f>+AVERAGE(I113:K113)</f>
        <v>54.843333333333334</v>
      </c>
      <c r="G113" s="56">
        <f>F113*E113</f>
        <v>8.045911872000001</v>
      </c>
      <c r="H113" s="65" t="s">
        <v>54</v>
      </c>
      <c r="I113" s="12">
        <v>51.51</v>
      </c>
      <c r="J113" s="12">
        <v>55.15</v>
      </c>
      <c r="K113" s="12">
        <v>57.87</v>
      </c>
      <c r="L113" s="8"/>
      <c r="M113" s="7"/>
    </row>
    <row r="114" spans="1:13" ht="24.75" thickTop="1">
      <c r="A114" s="4">
        <v>1</v>
      </c>
      <c r="B114" s="156">
        <v>38126</v>
      </c>
      <c r="C114" s="8">
        <v>261.91</v>
      </c>
      <c r="D114" s="8">
        <v>26.585</v>
      </c>
      <c r="E114" s="55">
        <v>2.297</v>
      </c>
      <c r="F114" s="8">
        <v>224.533</v>
      </c>
      <c r="G114" s="55">
        <v>515.74</v>
      </c>
      <c r="H114" s="64" t="s">
        <v>23</v>
      </c>
      <c r="I114" s="8">
        <v>227.5</v>
      </c>
      <c r="J114" s="8">
        <v>198.8</v>
      </c>
      <c r="K114" s="8">
        <v>247.3</v>
      </c>
      <c r="L114" s="8"/>
      <c r="M114" s="7"/>
    </row>
    <row r="115" spans="1:13" ht="24">
      <c r="A115" s="4">
        <v>2</v>
      </c>
      <c r="B115" s="156">
        <v>38135</v>
      </c>
      <c r="C115" s="8">
        <v>262.29</v>
      </c>
      <c r="D115" s="8">
        <v>65.851</v>
      </c>
      <c r="E115" s="55">
        <v>5.69</v>
      </c>
      <c r="F115" s="8">
        <v>244.5</v>
      </c>
      <c r="G115" s="55">
        <v>1391.089</v>
      </c>
      <c r="H115" s="64" t="s">
        <v>107</v>
      </c>
      <c r="I115" s="8">
        <v>283</v>
      </c>
      <c r="J115" s="8">
        <v>232.5</v>
      </c>
      <c r="K115" s="8">
        <v>218</v>
      </c>
      <c r="L115" s="8"/>
      <c r="M115" s="7"/>
    </row>
    <row r="116" spans="1:13" ht="24">
      <c r="A116" s="4">
        <v>3</v>
      </c>
      <c r="B116" s="156">
        <v>38149</v>
      </c>
      <c r="C116" s="8">
        <v>262.34</v>
      </c>
      <c r="D116" s="8">
        <v>67.784</v>
      </c>
      <c r="E116" s="55">
        <v>5.857</v>
      </c>
      <c r="F116" s="8">
        <v>82.653</v>
      </c>
      <c r="G116" s="55">
        <v>484.062</v>
      </c>
      <c r="H116" s="64" t="s">
        <v>108</v>
      </c>
      <c r="I116" s="8">
        <v>62.14</v>
      </c>
      <c r="J116" s="8">
        <v>96.83</v>
      </c>
      <c r="K116" s="8">
        <v>88.99</v>
      </c>
      <c r="L116" s="8"/>
      <c r="M116" s="7"/>
    </row>
    <row r="117" spans="1:13" ht="24">
      <c r="A117" s="4">
        <v>4</v>
      </c>
      <c r="B117" s="156">
        <v>38154</v>
      </c>
      <c r="C117" s="8">
        <v>262.94</v>
      </c>
      <c r="D117" s="8">
        <v>195.188</v>
      </c>
      <c r="E117" s="55">
        <v>16.864</v>
      </c>
      <c r="F117" s="8">
        <v>101.083</v>
      </c>
      <c r="G117" s="55">
        <v>1704.694</v>
      </c>
      <c r="H117" s="64" t="s">
        <v>26</v>
      </c>
      <c r="I117" s="8">
        <v>127</v>
      </c>
      <c r="J117" s="8">
        <v>83.9</v>
      </c>
      <c r="K117" s="8">
        <v>92.35</v>
      </c>
      <c r="L117" s="8"/>
      <c r="M117" s="7"/>
    </row>
    <row r="118" spans="1:13" ht="24">
      <c r="A118" s="4">
        <v>5</v>
      </c>
      <c r="B118" s="156">
        <v>38168</v>
      </c>
      <c r="C118" s="8">
        <v>262.11</v>
      </c>
      <c r="D118" s="8">
        <v>47.05</v>
      </c>
      <c r="E118" s="55">
        <v>4.065</v>
      </c>
      <c r="F118" s="8">
        <v>95.253</v>
      </c>
      <c r="G118" s="55">
        <v>387.216</v>
      </c>
      <c r="H118" s="64" t="s">
        <v>109</v>
      </c>
      <c r="I118" s="8">
        <v>110.2</v>
      </c>
      <c r="J118" s="8">
        <v>91.7</v>
      </c>
      <c r="K118" s="8">
        <v>83.86</v>
      </c>
      <c r="L118" s="8"/>
      <c r="M118" s="7"/>
    </row>
    <row r="119" spans="1:13" ht="24">
      <c r="A119" s="4">
        <v>6</v>
      </c>
      <c r="B119" s="156">
        <v>38174</v>
      </c>
      <c r="C119" s="8">
        <v>262.07</v>
      </c>
      <c r="D119" s="8">
        <v>36.601</v>
      </c>
      <c r="E119" s="55">
        <v>3.162</v>
      </c>
      <c r="F119" s="8">
        <v>78.433</v>
      </c>
      <c r="G119" s="55">
        <v>248.032</v>
      </c>
      <c r="H119" s="64" t="s">
        <v>110</v>
      </c>
      <c r="I119" s="8">
        <v>80.64</v>
      </c>
      <c r="J119" s="8">
        <v>84.89</v>
      </c>
      <c r="K119" s="8">
        <v>69.77</v>
      </c>
      <c r="L119" s="8"/>
      <c r="M119" s="7"/>
    </row>
    <row r="120" spans="1:13" ht="24">
      <c r="A120" s="4">
        <v>7</v>
      </c>
      <c r="B120" s="156">
        <v>38183</v>
      </c>
      <c r="C120" s="8">
        <v>262.93</v>
      </c>
      <c r="D120" s="8">
        <v>194.145</v>
      </c>
      <c r="E120" s="55">
        <v>16.774</v>
      </c>
      <c r="F120" s="8">
        <v>142.9</v>
      </c>
      <c r="G120" s="55">
        <v>2397.023</v>
      </c>
      <c r="H120" s="64" t="s">
        <v>29</v>
      </c>
      <c r="I120" s="8">
        <v>111</v>
      </c>
      <c r="J120" s="8">
        <v>115.9</v>
      </c>
      <c r="K120" s="8">
        <v>201.8</v>
      </c>
      <c r="L120" s="8"/>
      <c r="M120" s="7"/>
    </row>
    <row r="121" spans="1:13" ht="24">
      <c r="A121" s="4">
        <v>8</v>
      </c>
      <c r="B121" s="156">
        <v>38196</v>
      </c>
      <c r="C121" s="8">
        <v>264.17</v>
      </c>
      <c r="D121" s="8">
        <v>425.962</v>
      </c>
      <c r="E121" s="55">
        <v>36.803</v>
      </c>
      <c r="F121" s="8">
        <v>355.6</v>
      </c>
      <c r="G121" s="55">
        <v>13087.188</v>
      </c>
      <c r="H121" s="64" t="s">
        <v>111</v>
      </c>
      <c r="I121" s="8">
        <v>381.5</v>
      </c>
      <c r="J121" s="8">
        <v>323.8</v>
      </c>
      <c r="K121" s="8">
        <v>361.5</v>
      </c>
      <c r="L121" s="8"/>
      <c r="M121" s="7"/>
    </row>
    <row r="122" spans="1:13" ht="24">
      <c r="A122" s="4">
        <v>9</v>
      </c>
      <c r="B122" s="156">
        <v>38212</v>
      </c>
      <c r="C122" s="8">
        <v>263.45</v>
      </c>
      <c r="D122" s="8">
        <v>330.577</v>
      </c>
      <c r="E122" s="55">
        <v>28.562</v>
      </c>
      <c r="F122" s="8">
        <v>161.733</v>
      </c>
      <c r="G122" s="55">
        <v>4619.404</v>
      </c>
      <c r="H122" s="64" t="s">
        <v>112</v>
      </c>
      <c r="I122" s="8">
        <v>230.3</v>
      </c>
      <c r="J122" s="8">
        <v>142.7</v>
      </c>
      <c r="K122" s="8">
        <v>112.2</v>
      </c>
      <c r="L122" s="8"/>
      <c r="M122" s="7"/>
    </row>
    <row r="123" spans="1:13" ht="24">
      <c r="A123" s="4">
        <v>10</v>
      </c>
      <c r="B123" s="156">
        <v>38226</v>
      </c>
      <c r="C123" s="8">
        <v>262.51</v>
      </c>
      <c r="D123" s="8">
        <v>118.498</v>
      </c>
      <c r="E123" s="55">
        <v>10.238</v>
      </c>
      <c r="F123" s="8">
        <v>162.333</v>
      </c>
      <c r="G123" s="55">
        <v>1662.006</v>
      </c>
      <c r="H123" s="64" t="s">
        <v>32</v>
      </c>
      <c r="I123" s="8">
        <v>123</v>
      </c>
      <c r="J123" s="8">
        <v>146.8</v>
      </c>
      <c r="K123" s="8">
        <v>217.2</v>
      </c>
      <c r="L123" s="8"/>
      <c r="M123" s="7"/>
    </row>
    <row r="124" spans="1:13" ht="24">
      <c r="A124" s="4">
        <v>11</v>
      </c>
      <c r="B124" s="156">
        <v>38230</v>
      </c>
      <c r="C124" s="8">
        <v>262.36</v>
      </c>
      <c r="D124" s="8">
        <v>68.638</v>
      </c>
      <c r="E124" s="55">
        <v>5.93</v>
      </c>
      <c r="F124" s="8">
        <v>95.75</v>
      </c>
      <c r="G124" s="55">
        <v>567.828</v>
      </c>
      <c r="H124" s="64" t="s">
        <v>113</v>
      </c>
      <c r="I124" s="8">
        <v>75.83</v>
      </c>
      <c r="J124" s="8">
        <v>95.92</v>
      </c>
      <c r="K124" s="8">
        <v>115.5</v>
      </c>
      <c r="L124" s="8"/>
      <c r="M124" s="7"/>
    </row>
    <row r="125" spans="1:13" ht="24">
      <c r="A125" s="4">
        <v>12</v>
      </c>
      <c r="B125" s="156">
        <v>38328</v>
      </c>
      <c r="C125" s="8">
        <v>262.04</v>
      </c>
      <c r="D125" s="8">
        <v>57.572</v>
      </c>
      <c r="E125" s="55">
        <v>4.974</v>
      </c>
      <c r="F125" s="8">
        <v>46.147</v>
      </c>
      <c r="G125" s="55">
        <v>229.544</v>
      </c>
      <c r="H125" s="64" t="s">
        <v>116</v>
      </c>
      <c r="I125" s="8">
        <v>53.29</v>
      </c>
      <c r="J125" s="8">
        <v>58.73</v>
      </c>
      <c r="K125" s="8">
        <v>26.42</v>
      </c>
      <c r="L125" s="8"/>
      <c r="M125" s="7"/>
    </row>
    <row r="126" spans="1:13" ht="24">
      <c r="A126" s="4">
        <v>13</v>
      </c>
      <c r="B126" s="156">
        <v>38338</v>
      </c>
      <c r="C126" s="8">
        <v>261.9</v>
      </c>
      <c r="D126" s="8">
        <v>47.043</v>
      </c>
      <c r="E126" s="55">
        <v>4.065</v>
      </c>
      <c r="F126" s="8">
        <v>34.6</v>
      </c>
      <c r="G126" s="55">
        <v>140.632</v>
      </c>
      <c r="H126" s="64" t="s">
        <v>35</v>
      </c>
      <c r="I126" s="8">
        <v>27.98</v>
      </c>
      <c r="J126" s="8">
        <v>41.82</v>
      </c>
      <c r="K126" s="8">
        <v>34</v>
      </c>
      <c r="L126" s="8"/>
      <c r="M126" s="7"/>
    </row>
    <row r="127" spans="1:13" ht="24">
      <c r="A127" s="4">
        <v>14</v>
      </c>
      <c r="B127" s="156">
        <v>38349</v>
      </c>
      <c r="C127" s="8">
        <v>261.79</v>
      </c>
      <c r="D127" s="8">
        <v>32.62</v>
      </c>
      <c r="E127" s="55">
        <v>2.818</v>
      </c>
      <c r="F127" s="8">
        <v>13.053</v>
      </c>
      <c r="G127" s="55">
        <v>36.789</v>
      </c>
      <c r="H127" s="64" t="s">
        <v>117</v>
      </c>
      <c r="I127" s="8">
        <v>5.02</v>
      </c>
      <c r="J127" s="8">
        <v>18.06</v>
      </c>
      <c r="K127" s="8">
        <v>16.08</v>
      </c>
      <c r="L127" s="8"/>
      <c r="M127" s="7"/>
    </row>
    <row r="128" spans="1:13" ht="24">
      <c r="A128" s="4">
        <v>15</v>
      </c>
      <c r="B128" s="156">
        <v>38363</v>
      </c>
      <c r="C128" s="8">
        <v>261.7</v>
      </c>
      <c r="D128" s="8">
        <v>28.045</v>
      </c>
      <c r="E128" s="55">
        <v>2.423</v>
      </c>
      <c r="F128" s="8">
        <v>66.247</v>
      </c>
      <c r="G128" s="55">
        <v>160.522</v>
      </c>
      <c r="H128" s="64" t="s">
        <v>38</v>
      </c>
      <c r="I128" s="8">
        <v>64.09</v>
      </c>
      <c r="J128" s="8">
        <v>73.8</v>
      </c>
      <c r="K128" s="8">
        <v>60.85</v>
      </c>
      <c r="L128" s="8"/>
      <c r="M128" s="7"/>
    </row>
    <row r="129" spans="1:13" ht="24">
      <c r="A129" s="4">
        <v>16</v>
      </c>
      <c r="B129" s="156">
        <v>38371</v>
      </c>
      <c r="C129" s="8">
        <v>261.68</v>
      </c>
      <c r="D129" s="8">
        <v>26.005</v>
      </c>
      <c r="E129" s="55">
        <v>2.247</v>
      </c>
      <c r="F129" s="8">
        <v>49.487</v>
      </c>
      <c r="G129" s="55">
        <v>111.188</v>
      </c>
      <c r="H129" s="64" t="s">
        <v>101</v>
      </c>
      <c r="I129" s="8">
        <v>76.08</v>
      </c>
      <c r="J129" s="8">
        <v>60.52</v>
      </c>
      <c r="K129" s="8">
        <v>11.86</v>
      </c>
      <c r="L129" s="8"/>
      <c r="M129" s="7"/>
    </row>
    <row r="130" spans="1:13" ht="24">
      <c r="A130" s="4">
        <v>17</v>
      </c>
      <c r="B130" s="156">
        <v>38383</v>
      </c>
      <c r="C130" s="8">
        <v>261.65</v>
      </c>
      <c r="D130" s="8">
        <v>20.298</v>
      </c>
      <c r="E130" s="55">
        <v>1.754</v>
      </c>
      <c r="F130" s="8">
        <v>51.667</v>
      </c>
      <c r="G130" s="55">
        <v>90.61</v>
      </c>
      <c r="H130" s="64" t="s">
        <v>118</v>
      </c>
      <c r="I130" s="8">
        <v>62.82</v>
      </c>
      <c r="J130" s="8">
        <v>31.78</v>
      </c>
      <c r="K130" s="8">
        <v>60.4</v>
      </c>
      <c r="L130" s="8"/>
      <c r="M130" s="7"/>
    </row>
    <row r="131" spans="1:13" ht="24">
      <c r="A131" s="4">
        <v>18</v>
      </c>
      <c r="B131" s="156">
        <v>38390</v>
      </c>
      <c r="C131" s="8">
        <v>261.7</v>
      </c>
      <c r="D131" s="8">
        <v>22.983</v>
      </c>
      <c r="E131" s="55">
        <v>1.986</v>
      </c>
      <c r="F131" s="8">
        <v>48.477</v>
      </c>
      <c r="G131" s="55">
        <v>96.262</v>
      </c>
      <c r="H131" s="64" t="s">
        <v>41</v>
      </c>
      <c r="I131" s="8">
        <v>51.5</v>
      </c>
      <c r="J131" s="8">
        <v>50.49</v>
      </c>
      <c r="K131" s="8">
        <v>43.44</v>
      </c>
      <c r="L131" s="8"/>
      <c r="M131" s="7"/>
    </row>
    <row r="132" spans="1:13" ht="24">
      <c r="A132" s="4">
        <v>19</v>
      </c>
      <c r="B132" s="156">
        <v>38401</v>
      </c>
      <c r="C132" s="8">
        <v>261.56</v>
      </c>
      <c r="D132" s="8">
        <v>12.185</v>
      </c>
      <c r="E132" s="55">
        <v>1.053</v>
      </c>
      <c r="F132" s="8">
        <v>57.743</v>
      </c>
      <c r="G132" s="55">
        <v>60.791</v>
      </c>
      <c r="H132" s="64" t="s">
        <v>83</v>
      </c>
      <c r="I132" s="8">
        <v>77.57</v>
      </c>
      <c r="J132" s="8">
        <v>50.84</v>
      </c>
      <c r="K132" s="8">
        <v>44.82</v>
      </c>
      <c r="L132" s="8"/>
      <c r="M132" s="7"/>
    </row>
    <row r="133" spans="1:13" ht="24">
      <c r="A133" s="4">
        <v>20</v>
      </c>
      <c r="B133" s="156">
        <v>38411</v>
      </c>
      <c r="C133" s="8">
        <v>261.53</v>
      </c>
      <c r="D133" s="8">
        <v>13.848</v>
      </c>
      <c r="E133" s="55">
        <v>1.196</v>
      </c>
      <c r="F133" s="8">
        <v>37.497</v>
      </c>
      <c r="G133" s="55">
        <v>44.864</v>
      </c>
      <c r="H133" s="64" t="s">
        <v>119</v>
      </c>
      <c r="I133" s="8">
        <v>42.7</v>
      </c>
      <c r="J133" s="8">
        <v>34.49</v>
      </c>
      <c r="K133" s="8">
        <v>35.3</v>
      </c>
      <c r="L133" s="8"/>
      <c r="M133" s="7"/>
    </row>
    <row r="134" spans="1:13" ht="24">
      <c r="A134" s="4">
        <v>21</v>
      </c>
      <c r="B134" s="156">
        <v>38412</v>
      </c>
      <c r="C134" s="8">
        <v>261.53</v>
      </c>
      <c r="D134" s="8">
        <v>13.672</v>
      </c>
      <c r="E134" s="55">
        <v>1.181</v>
      </c>
      <c r="F134" s="8">
        <v>67.807</v>
      </c>
      <c r="G134" s="55">
        <v>80.097</v>
      </c>
      <c r="H134" s="64" t="s">
        <v>44</v>
      </c>
      <c r="I134" s="8">
        <v>74.84</v>
      </c>
      <c r="J134" s="8">
        <v>71.89</v>
      </c>
      <c r="K134" s="8">
        <v>56.69</v>
      </c>
      <c r="L134" s="8"/>
      <c r="M134" s="7"/>
    </row>
    <row r="135" spans="1:13" ht="24">
      <c r="A135" s="4">
        <v>22</v>
      </c>
      <c r="B135" s="156">
        <v>38428</v>
      </c>
      <c r="C135" s="8">
        <v>261.73</v>
      </c>
      <c r="D135" s="8">
        <v>27.498</v>
      </c>
      <c r="E135" s="55">
        <v>2.376</v>
      </c>
      <c r="F135" s="8">
        <v>55.483</v>
      </c>
      <c r="G135" s="55">
        <v>131.819</v>
      </c>
      <c r="H135" s="64" t="s">
        <v>86</v>
      </c>
      <c r="I135" s="8">
        <v>55.57</v>
      </c>
      <c r="J135" s="8">
        <v>56.91</v>
      </c>
      <c r="K135" s="8">
        <v>53.97</v>
      </c>
      <c r="L135" s="8"/>
      <c r="M135" s="7"/>
    </row>
    <row r="136" spans="1:13" ht="24.75" thickBot="1">
      <c r="A136" s="11">
        <v>23</v>
      </c>
      <c r="B136" s="157">
        <v>38441</v>
      </c>
      <c r="C136" s="12">
        <v>261.61</v>
      </c>
      <c r="D136" s="12">
        <v>18.528</v>
      </c>
      <c r="E136" s="56">
        <v>1.601</v>
      </c>
      <c r="F136" s="12">
        <v>25.857</v>
      </c>
      <c r="G136" s="56">
        <v>41.392</v>
      </c>
      <c r="H136" s="65" t="s">
        <v>120</v>
      </c>
      <c r="I136" s="12">
        <v>26.9</v>
      </c>
      <c r="J136" s="12">
        <v>24.82</v>
      </c>
      <c r="K136" s="12">
        <v>25.85</v>
      </c>
      <c r="L136" s="8"/>
      <c r="M136" s="7"/>
    </row>
    <row r="137" spans="1:13" ht="24.75" thickTop="1">
      <c r="A137" s="4">
        <v>1</v>
      </c>
      <c r="B137" s="156">
        <v>38475</v>
      </c>
      <c r="C137" s="8">
        <v>261.44</v>
      </c>
      <c r="D137" s="8"/>
      <c r="E137" s="55">
        <f t="shared" si="8"/>
        <v>0</v>
      </c>
      <c r="F137" s="8">
        <f aca="true" t="shared" si="14" ref="F137:F148">+AVERAGE(I137:K137)</f>
        <v>0</v>
      </c>
      <c r="G137" s="55"/>
      <c r="H137" s="64" t="s">
        <v>26</v>
      </c>
      <c r="I137" s="8">
        <v>0</v>
      </c>
      <c r="J137" s="8">
        <v>0</v>
      </c>
      <c r="K137" s="8">
        <v>0</v>
      </c>
      <c r="L137" s="8"/>
      <c r="M137" s="7"/>
    </row>
    <row r="138" spans="1:13" ht="24">
      <c r="A138" s="4">
        <f t="shared" si="7"/>
        <v>2</v>
      </c>
      <c r="B138" s="156">
        <v>38489</v>
      </c>
      <c r="C138" s="8">
        <v>261.75</v>
      </c>
      <c r="D138" s="8"/>
      <c r="E138" s="55">
        <f t="shared" si="8"/>
        <v>0</v>
      </c>
      <c r="F138" s="8">
        <f t="shared" si="14"/>
        <v>0</v>
      </c>
      <c r="G138" s="55"/>
      <c r="H138" s="64" t="s">
        <v>121</v>
      </c>
      <c r="I138" s="8">
        <v>0</v>
      </c>
      <c r="J138" s="8">
        <v>0</v>
      </c>
      <c r="K138" s="8">
        <v>0</v>
      </c>
      <c r="L138" s="8"/>
      <c r="M138" s="7"/>
    </row>
    <row r="139" spans="1:13" ht="24">
      <c r="A139" s="4">
        <f t="shared" si="7"/>
        <v>3</v>
      </c>
      <c r="B139" s="156">
        <v>38497</v>
      </c>
      <c r="C139" s="8">
        <v>261.77</v>
      </c>
      <c r="D139" s="8"/>
      <c r="E139" s="55">
        <f t="shared" si="8"/>
        <v>0</v>
      </c>
      <c r="F139" s="8">
        <f t="shared" si="14"/>
        <v>0</v>
      </c>
      <c r="G139" s="55"/>
      <c r="H139" s="64" t="s">
        <v>122</v>
      </c>
      <c r="I139" s="8">
        <v>0</v>
      </c>
      <c r="J139" s="8">
        <v>0</v>
      </c>
      <c r="K139" s="8">
        <v>0</v>
      </c>
      <c r="L139" s="8"/>
      <c r="M139" s="7"/>
    </row>
    <row r="140" spans="1:13" ht="24">
      <c r="A140" s="4">
        <v>4</v>
      </c>
      <c r="B140" s="156">
        <v>38509</v>
      </c>
      <c r="C140" s="8">
        <v>262.5</v>
      </c>
      <c r="D140" s="8">
        <v>137.195</v>
      </c>
      <c r="E140" s="55">
        <f aca="true" t="shared" si="15" ref="E140:E247">D140*0.0864</f>
        <v>11.853648</v>
      </c>
      <c r="F140" s="8">
        <f t="shared" si="14"/>
        <v>103.2</v>
      </c>
      <c r="G140" s="55">
        <f aca="true" t="shared" si="16" ref="G140:G148">F140*E140</f>
        <v>1223.2964736</v>
      </c>
      <c r="H140" s="64" t="s">
        <v>29</v>
      </c>
      <c r="I140" s="8">
        <v>129.2</v>
      </c>
      <c r="J140" s="8">
        <v>111.5</v>
      </c>
      <c r="K140" s="8">
        <v>68.9</v>
      </c>
      <c r="L140" s="8"/>
      <c r="M140" s="7"/>
    </row>
    <row r="141" spans="1:13" ht="24">
      <c r="A141" s="4">
        <f aca="true" t="shared" si="17" ref="A141:A154">+A140+1</f>
        <v>5</v>
      </c>
      <c r="B141" s="156">
        <v>38516</v>
      </c>
      <c r="C141" s="8">
        <v>262.14</v>
      </c>
      <c r="D141" s="8">
        <v>77.388</v>
      </c>
      <c r="E141" s="55">
        <f t="shared" si="15"/>
        <v>6.686323200000001</v>
      </c>
      <c r="F141" s="8">
        <f t="shared" si="14"/>
        <v>107.05</v>
      </c>
      <c r="G141" s="55">
        <f t="shared" si="16"/>
        <v>715.7708985600001</v>
      </c>
      <c r="H141" s="64" t="s">
        <v>30</v>
      </c>
      <c r="I141" s="8">
        <v>89.95</v>
      </c>
      <c r="J141" s="8">
        <v>122.7</v>
      </c>
      <c r="K141" s="8">
        <v>108.5</v>
      </c>
      <c r="L141" s="8"/>
      <c r="M141" s="7"/>
    </row>
    <row r="142" spans="1:13" ht="24">
      <c r="A142" s="4">
        <f t="shared" si="17"/>
        <v>6</v>
      </c>
      <c r="B142" s="156">
        <v>38532</v>
      </c>
      <c r="C142" s="8">
        <v>261.83</v>
      </c>
      <c r="D142" s="8">
        <v>37.501</v>
      </c>
      <c r="E142" s="55">
        <f t="shared" si="15"/>
        <v>3.2400864</v>
      </c>
      <c r="F142" s="8">
        <f t="shared" si="14"/>
        <v>139.1</v>
      </c>
      <c r="G142" s="55">
        <f t="shared" si="16"/>
        <v>450.69601824</v>
      </c>
      <c r="H142" s="64" t="s">
        <v>123</v>
      </c>
      <c r="I142" s="8">
        <v>131.2</v>
      </c>
      <c r="J142" s="8">
        <v>137.6</v>
      </c>
      <c r="K142" s="8">
        <v>148.5</v>
      </c>
      <c r="L142" s="8"/>
      <c r="M142" s="7"/>
    </row>
    <row r="143" spans="1:13" ht="24">
      <c r="A143" s="4">
        <f t="shared" si="17"/>
        <v>7</v>
      </c>
      <c r="B143" s="156">
        <v>38540</v>
      </c>
      <c r="C143" s="8">
        <v>261.69</v>
      </c>
      <c r="D143" s="8">
        <v>29.834</v>
      </c>
      <c r="E143" s="55">
        <f t="shared" si="15"/>
        <v>2.5776576</v>
      </c>
      <c r="F143" s="8">
        <f t="shared" si="14"/>
        <v>73.39</v>
      </c>
      <c r="G143" s="55">
        <f t="shared" si="16"/>
        <v>189.174291264</v>
      </c>
      <c r="H143" s="64" t="s">
        <v>32</v>
      </c>
      <c r="I143" s="8">
        <v>73.36</v>
      </c>
      <c r="J143" s="8">
        <v>78.27</v>
      </c>
      <c r="K143" s="8">
        <v>68.54</v>
      </c>
      <c r="L143" s="8"/>
      <c r="M143" s="7"/>
    </row>
    <row r="144" spans="1:13" ht="24">
      <c r="A144" s="4">
        <f t="shared" si="17"/>
        <v>8</v>
      </c>
      <c r="B144" s="156">
        <v>38548</v>
      </c>
      <c r="C144" s="8">
        <v>262.65</v>
      </c>
      <c r="D144" s="8">
        <v>124.414</v>
      </c>
      <c r="E144" s="55">
        <f t="shared" si="15"/>
        <v>10.749369600000001</v>
      </c>
      <c r="F144" s="8">
        <f t="shared" si="14"/>
        <v>66.37</v>
      </c>
      <c r="G144" s="55">
        <f t="shared" si="16"/>
        <v>713.4356603520001</v>
      </c>
      <c r="H144" s="64" t="s">
        <v>33</v>
      </c>
      <c r="I144" s="8">
        <v>92.09</v>
      </c>
      <c r="J144" s="8">
        <v>13.8</v>
      </c>
      <c r="K144" s="8">
        <v>93.22</v>
      </c>
      <c r="L144" s="8"/>
      <c r="M144" s="7"/>
    </row>
    <row r="145" spans="1:13" ht="24">
      <c r="A145" s="4">
        <f t="shared" si="17"/>
        <v>9</v>
      </c>
      <c r="B145" s="156">
        <v>38558</v>
      </c>
      <c r="C145" s="8">
        <v>263.52</v>
      </c>
      <c r="D145" s="8">
        <v>321.377</v>
      </c>
      <c r="E145" s="55">
        <f t="shared" si="15"/>
        <v>27.7669728</v>
      </c>
      <c r="F145" s="8">
        <f t="shared" si="14"/>
        <v>214.16666666666666</v>
      </c>
      <c r="G145" s="55">
        <f t="shared" si="16"/>
        <v>5946.760008</v>
      </c>
      <c r="H145" s="64" t="s">
        <v>124</v>
      </c>
      <c r="I145" s="8">
        <v>158.9</v>
      </c>
      <c r="J145" s="8">
        <v>312.2</v>
      </c>
      <c r="K145" s="8">
        <v>171.4</v>
      </c>
      <c r="L145" s="8"/>
      <c r="M145" s="7"/>
    </row>
    <row r="146" spans="1:13" ht="24">
      <c r="A146" s="4">
        <f t="shared" si="17"/>
        <v>10</v>
      </c>
      <c r="B146" s="156">
        <v>38567</v>
      </c>
      <c r="C146" s="8">
        <v>262.61</v>
      </c>
      <c r="D146" s="8">
        <v>150.819</v>
      </c>
      <c r="E146" s="55">
        <f t="shared" si="15"/>
        <v>13.0307616</v>
      </c>
      <c r="F146" s="8">
        <f t="shared" si="14"/>
        <v>73.69666666666667</v>
      </c>
      <c r="G146" s="55">
        <f t="shared" si="16"/>
        <v>960.3236940480001</v>
      </c>
      <c r="H146" s="64" t="s">
        <v>35</v>
      </c>
      <c r="I146" s="8">
        <v>120.9</v>
      </c>
      <c r="J146" s="8">
        <v>56.24</v>
      </c>
      <c r="K146" s="8">
        <v>43.95</v>
      </c>
      <c r="L146" s="8"/>
      <c r="M146" s="7"/>
    </row>
    <row r="147" spans="1:13" ht="24">
      <c r="A147" s="4">
        <f t="shared" si="17"/>
        <v>11</v>
      </c>
      <c r="B147" s="156">
        <v>38580</v>
      </c>
      <c r="C147" s="8">
        <v>265.88</v>
      </c>
      <c r="D147" s="8">
        <v>792.363</v>
      </c>
      <c r="E147" s="55">
        <f t="shared" si="15"/>
        <v>68.46016320000001</v>
      </c>
      <c r="F147" s="8">
        <f t="shared" si="14"/>
        <v>632.4</v>
      </c>
      <c r="G147" s="55">
        <f t="shared" si="16"/>
        <v>43294.20720768</v>
      </c>
      <c r="H147" s="64" t="s">
        <v>36</v>
      </c>
      <c r="I147" s="8">
        <v>601.3</v>
      </c>
      <c r="J147" s="8">
        <v>628.1</v>
      </c>
      <c r="K147" s="8">
        <v>667.8</v>
      </c>
      <c r="L147" s="8"/>
      <c r="M147" s="7"/>
    </row>
    <row r="148" spans="1:13" ht="24">
      <c r="A148" s="4">
        <f t="shared" si="17"/>
        <v>12</v>
      </c>
      <c r="B148" s="156">
        <v>38593</v>
      </c>
      <c r="C148" s="8">
        <v>263.95</v>
      </c>
      <c r="D148" s="8">
        <v>211.296</v>
      </c>
      <c r="E148" s="55">
        <f t="shared" si="15"/>
        <v>18.2559744</v>
      </c>
      <c r="F148" s="8">
        <f t="shared" si="14"/>
        <v>190.9333333333333</v>
      </c>
      <c r="G148" s="55">
        <f t="shared" si="16"/>
        <v>3485.6740454399996</v>
      </c>
      <c r="H148" s="64" t="s">
        <v>125</v>
      </c>
      <c r="I148" s="8">
        <v>197.7</v>
      </c>
      <c r="J148" s="8">
        <v>214.9</v>
      </c>
      <c r="K148" s="8">
        <v>160.2</v>
      </c>
      <c r="L148" s="8"/>
      <c r="M148" s="7"/>
    </row>
    <row r="149" spans="1:13" ht="24">
      <c r="A149" s="4">
        <f t="shared" si="17"/>
        <v>13</v>
      </c>
      <c r="B149" s="156">
        <v>38602</v>
      </c>
      <c r="C149" s="8">
        <v>263.405</v>
      </c>
      <c r="D149" s="8"/>
      <c r="E149" s="55">
        <f t="shared" si="15"/>
        <v>0</v>
      </c>
      <c r="F149" s="8">
        <f>+AVERAGE(I149:K149)</f>
        <v>0</v>
      </c>
      <c r="G149" s="55"/>
      <c r="H149" s="64" t="s">
        <v>129</v>
      </c>
      <c r="I149" s="8">
        <v>0</v>
      </c>
      <c r="J149" s="8">
        <v>0</v>
      </c>
      <c r="K149" s="8">
        <v>0</v>
      </c>
      <c r="L149" s="8"/>
      <c r="M149" s="7"/>
    </row>
    <row r="150" spans="1:13" ht="24">
      <c r="A150" s="4">
        <f t="shared" si="17"/>
        <v>14</v>
      </c>
      <c r="B150" s="156">
        <v>38616</v>
      </c>
      <c r="C150" s="8">
        <v>267.565</v>
      </c>
      <c r="D150" s="8"/>
      <c r="E150" s="55">
        <f t="shared" si="15"/>
        <v>0</v>
      </c>
      <c r="F150" s="8">
        <f>+AVERAGE(I150:K150)</f>
        <v>0</v>
      </c>
      <c r="G150" s="55"/>
      <c r="H150" s="64" t="s">
        <v>130</v>
      </c>
      <c r="I150" s="8">
        <v>0</v>
      </c>
      <c r="J150" s="8">
        <v>0</v>
      </c>
      <c r="K150" s="8">
        <v>0</v>
      </c>
      <c r="L150" s="8"/>
      <c r="M150" s="7"/>
    </row>
    <row r="151" spans="1:13" ht="24">
      <c r="A151" s="4">
        <f t="shared" si="17"/>
        <v>15</v>
      </c>
      <c r="B151" s="156">
        <v>38620</v>
      </c>
      <c r="C151" s="8">
        <v>265.39</v>
      </c>
      <c r="D151" s="8"/>
      <c r="E151" s="55">
        <f t="shared" si="15"/>
        <v>0</v>
      </c>
      <c r="F151" s="8">
        <f aca="true" t="shared" si="18" ref="F151:F229">+AVERAGE(I151:K151)</f>
        <v>0</v>
      </c>
      <c r="G151" s="55"/>
      <c r="H151" s="64" t="s">
        <v>131</v>
      </c>
      <c r="I151" s="8">
        <v>0</v>
      </c>
      <c r="J151" s="8">
        <v>0</v>
      </c>
      <c r="K151" s="8">
        <v>0</v>
      </c>
      <c r="L151" s="8"/>
      <c r="M151" s="7"/>
    </row>
    <row r="152" spans="1:13" ht="24">
      <c r="A152" s="4">
        <f t="shared" si="17"/>
        <v>16</v>
      </c>
      <c r="B152" s="156">
        <v>38642</v>
      </c>
      <c r="C152" s="8">
        <v>262.95</v>
      </c>
      <c r="D152" s="8"/>
      <c r="E152" s="55">
        <f t="shared" si="15"/>
        <v>0</v>
      </c>
      <c r="F152" s="8">
        <f t="shared" si="18"/>
        <v>0</v>
      </c>
      <c r="G152" s="55"/>
      <c r="H152" s="64" t="s">
        <v>126</v>
      </c>
      <c r="I152" s="8">
        <v>0</v>
      </c>
      <c r="J152" s="8">
        <v>0</v>
      </c>
      <c r="K152" s="8">
        <v>0</v>
      </c>
      <c r="L152" s="8"/>
      <c r="M152" s="7"/>
    </row>
    <row r="153" spans="1:13" ht="24">
      <c r="A153" s="4">
        <f t="shared" si="17"/>
        <v>17</v>
      </c>
      <c r="B153" s="156">
        <v>38645</v>
      </c>
      <c r="C153" s="8">
        <v>262.78</v>
      </c>
      <c r="D153" s="8"/>
      <c r="E153" s="55">
        <f t="shared" si="15"/>
        <v>0</v>
      </c>
      <c r="F153" s="8">
        <f t="shared" si="18"/>
        <v>0</v>
      </c>
      <c r="G153" s="55"/>
      <c r="H153" s="64" t="s">
        <v>127</v>
      </c>
      <c r="I153" s="8">
        <v>0</v>
      </c>
      <c r="J153" s="8">
        <v>0</v>
      </c>
      <c r="K153" s="8">
        <v>0</v>
      </c>
      <c r="L153" s="8"/>
      <c r="M153" s="7"/>
    </row>
    <row r="154" spans="1:13" ht="24">
      <c r="A154" s="74">
        <f t="shared" si="17"/>
        <v>18</v>
      </c>
      <c r="B154" s="159">
        <v>38653</v>
      </c>
      <c r="C154" s="75">
        <v>262.65</v>
      </c>
      <c r="D154" s="75"/>
      <c r="E154" s="76">
        <f t="shared" si="15"/>
        <v>0</v>
      </c>
      <c r="F154" s="75">
        <f t="shared" si="18"/>
        <v>0</v>
      </c>
      <c r="G154" s="76"/>
      <c r="H154" s="88" t="s">
        <v>128</v>
      </c>
      <c r="I154" s="75">
        <v>0</v>
      </c>
      <c r="J154" s="75">
        <v>0</v>
      </c>
      <c r="K154" s="75">
        <v>0</v>
      </c>
      <c r="L154" s="8"/>
      <c r="M154" s="7"/>
    </row>
    <row r="155" spans="1:13" ht="24">
      <c r="A155" s="4">
        <v>1</v>
      </c>
      <c r="B155" s="156">
        <v>38867</v>
      </c>
      <c r="C155" s="8">
        <v>262.51</v>
      </c>
      <c r="D155" s="8">
        <v>161.542</v>
      </c>
      <c r="E155" s="55">
        <f t="shared" si="15"/>
        <v>13.957228800000001</v>
      </c>
      <c r="F155" s="8">
        <f t="shared" si="18"/>
        <v>148.66666666666666</v>
      </c>
      <c r="G155" s="55">
        <f aca="true" t="shared" si="19" ref="G155:G229">F155*E155</f>
        <v>2074.9746816</v>
      </c>
      <c r="H155" s="87" t="s">
        <v>132</v>
      </c>
      <c r="I155" s="8">
        <v>141.7</v>
      </c>
      <c r="J155" s="8">
        <v>178.8</v>
      </c>
      <c r="K155" s="8">
        <v>125.5</v>
      </c>
      <c r="L155" s="8"/>
      <c r="M155" s="7"/>
    </row>
    <row r="156" spans="1:13" ht="24">
      <c r="A156" s="4">
        <v>2</v>
      </c>
      <c r="B156" s="156">
        <v>38888</v>
      </c>
      <c r="C156" s="8">
        <v>262.3</v>
      </c>
      <c r="D156" s="8">
        <v>109.584</v>
      </c>
      <c r="E156" s="55">
        <f t="shared" si="15"/>
        <v>9.468057600000002</v>
      </c>
      <c r="F156" s="8">
        <f t="shared" si="18"/>
        <v>141.36666666666667</v>
      </c>
      <c r="G156" s="55">
        <f t="shared" si="19"/>
        <v>1338.4677427200004</v>
      </c>
      <c r="H156" s="87" t="s">
        <v>133</v>
      </c>
      <c r="I156" s="8">
        <v>143.1</v>
      </c>
      <c r="J156" s="8">
        <v>131.4</v>
      </c>
      <c r="K156" s="8">
        <v>149.6</v>
      </c>
      <c r="L156" s="8"/>
      <c r="M156" s="7"/>
    </row>
    <row r="157" spans="1:13" ht="24">
      <c r="A157" s="4">
        <v>3</v>
      </c>
      <c r="B157" s="156">
        <v>38904</v>
      </c>
      <c r="C157" s="8">
        <v>262.13</v>
      </c>
      <c r="D157" s="8">
        <v>88.594</v>
      </c>
      <c r="E157" s="55">
        <f t="shared" si="15"/>
        <v>7.6545216</v>
      </c>
      <c r="F157" s="8">
        <f t="shared" si="18"/>
        <v>120.19666666666667</v>
      </c>
      <c r="G157" s="55">
        <f t="shared" si="19"/>
        <v>920.047981248</v>
      </c>
      <c r="H157" s="64" t="s">
        <v>134</v>
      </c>
      <c r="I157" s="8">
        <v>88.39</v>
      </c>
      <c r="J157" s="8">
        <v>130.6</v>
      </c>
      <c r="K157" s="8">
        <v>141.6</v>
      </c>
      <c r="L157" s="8"/>
      <c r="M157" s="7"/>
    </row>
    <row r="158" spans="1:13" ht="24.75" thickBot="1">
      <c r="A158" s="58">
        <v>4</v>
      </c>
      <c r="B158" s="160">
        <v>38910</v>
      </c>
      <c r="C158" s="59">
        <v>262.52</v>
      </c>
      <c r="D158" s="59">
        <v>160.691</v>
      </c>
      <c r="E158" s="60">
        <f t="shared" si="15"/>
        <v>13.8837024</v>
      </c>
      <c r="F158" s="59">
        <f t="shared" si="18"/>
        <v>147.96666666666667</v>
      </c>
      <c r="G158" s="60">
        <f t="shared" si="19"/>
        <v>2054.3251651200003</v>
      </c>
      <c r="H158" s="89" t="s">
        <v>122</v>
      </c>
      <c r="I158" s="59">
        <v>219.6</v>
      </c>
      <c r="J158" s="59">
        <v>103.2</v>
      </c>
      <c r="K158" s="59">
        <v>121.1</v>
      </c>
      <c r="L158" s="8"/>
      <c r="M158" s="7"/>
    </row>
    <row r="159" spans="1:13" ht="24">
      <c r="A159" s="4">
        <v>1</v>
      </c>
      <c r="B159" s="156">
        <v>39198</v>
      </c>
      <c r="C159" s="8">
        <v>261.44</v>
      </c>
      <c r="D159" s="8">
        <v>7.014</v>
      </c>
      <c r="E159" s="55">
        <f t="shared" si="15"/>
        <v>0.6060096</v>
      </c>
      <c r="F159" s="8">
        <f t="shared" si="18"/>
        <v>168.82066666666665</v>
      </c>
      <c r="G159" s="55">
        <f t="shared" si="19"/>
        <v>102.3069446784</v>
      </c>
      <c r="H159" s="87" t="s">
        <v>23</v>
      </c>
      <c r="I159" s="8">
        <v>178.053</v>
      </c>
      <c r="J159" s="8">
        <v>168.462</v>
      </c>
      <c r="K159" s="8">
        <v>159.947</v>
      </c>
      <c r="L159" s="8"/>
      <c r="M159" s="7"/>
    </row>
    <row r="160" spans="1:13" ht="24">
      <c r="A160" s="4">
        <f>+A159+1</f>
        <v>2</v>
      </c>
      <c r="B160" s="156">
        <v>39211</v>
      </c>
      <c r="C160" s="8">
        <v>261.2</v>
      </c>
      <c r="D160" s="8">
        <v>399.308</v>
      </c>
      <c r="E160" s="55">
        <f t="shared" si="15"/>
        <v>34.5002112</v>
      </c>
      <c r="F160" s="8">
        <f t="shared" si="18"/>
        <v>297.9116666666667</v>
      </c>
      <c r="G160" s="55">
        <f t="shared" si="19"/>
        <v>10278.015418944002</v>
      </c>
      <c r="H160" s="87" t="s">
        <v>24</v>
      </c>
      <c r="I160" s="8">
        <v>313.208</v>
      </c>
      <c r="J160" s="8">
        <v>302.425</v>
      </c>
      <c r="K160" s="8">
        <v>278.102</v>
      </c>
      <c r="L160" s="8"/>
      <c r="M160" s="7"/>
    </row>
    <row r="161" spans="1:13" ht="24">
      <c r="A161" s="4">
        <f aca="true" t="shared" si="20" ref="A161:A180">+A160+1</f>
        <v>3</v>
      </c>
      <c r="B161" s="156">
        <v>39220</v>
      </c>
      <c r="C161" s="8">
        <v>263.75</v>
      </c>
      <c r="D161" s="8">
        <v>476.155</v>
      </c>
      <c r="E161" s="55">
        <f t="shared" si="15"/>
        <v>41.139792</v>
      </c>
      <c r="F161" s="8">
        <f t="shared" si="18"/>
        <v>457.34</v>
      </c>
      <c r="G161" s="55">
        <f t="shared" si="19"/>
        <v>18814.87247328</v>
      </c>
      <c r="H161" s="87" t="s">
        <v>135</v>
      </c>
      <c r="I161" s="8">
        <v>368.644</v>
      </c>
      <c r="J161" s="8">
        <v>342.748</v>
      </c>
      <c r="K161" s="8">
        <v>660.628</v>
      </c>
      <c r="L161" s="8"/>
      <c r="M161" s="7"/>
    </row>
    <row r="162" spans="1:13" ht="24">
      <c r="A162" s="4">
        <f t="shared" si="20"/>
        <v>4</v>
      </c>
      <c r="B162" s="156">
        <v>39232</v>
      </c>
      <c r="C162" s="8">
        <v>262.05</v>
      </c>
      <c r="D162" s="8">
        <v>79.767</v>
      </c>
      <c r="E162" s="55">
        <f t="shared" si="15"/>
        <v>6.8918688</v>
      </c>
      <c r="F162" s="8">
        <f t="shared" si="18"/>
        <v>61.556333333333335</v>
      </c>
      <c r="G162" s="55">
        <f t="shared" si="19"/>
        <v>424.2381731424</v>
      </c>
      <c r="H162" s="87" t="s">
        <v>108</v>
      </c>
      <c r="I162" s="8">
        <v>51.448</v>
      </c>
      <c r="J162" s="8">
        <v>58.196</v>
      </c>
      <c r="K162" s="8">
        <v>75.025</v>
      </c>
      <c r="L162" s="8"/>
      <c r="M162" s="7"/>
    </row>
    <row r="163" spans="1:13" ht="24">
      <c r="A163" s="4">
        <f t="shared" si="20"/>
        <v>5</v>
      </c>
      <c r="B163" s="156">
        <v>39244</v>
      </c>
      <c r="C163" s="8">
        <v>262.15</v>
      </c>
      <c r="D163" s="8">
        <v>94.095</v>
      </c>
      <c r="E163" s="55">
        <f t="shared" si="15"/>
        <v>8.129808</v>
      </c>
      <c r="F163" s="8">
        <f t="shared" si="18"/>
        <v>108.538</v>
      </c>
      <c r="G163" s="55">
        <f t="shared" si="19"/>
        <v>882.3931007040001</v>
      </c>
      <c r="H163" s="64" t="s">
        <v>26</v>
      </c>
      <c r="I163" s="8">
        <v>111.834</v>
      </c>
      <c r="J163" s="8">
        <v>107.058</v>
      </c>
      <c r="K163" s="8">
        <v>106.722</v>
      </c>
      <c r="L163" s="8"/>
      <c r="M163" s="7"/>
    </row>
    <row r="164" spans="1:13" ht="24">
      <c r="A164" s="4">
        <f t="shared" si="20"/>
        <v>6</v>
      </c>
      <c r="B164" s="156">
        <v>39252</v>
      </c>
      <c r="C164" s="8">
        <v>262.11</v>
      </c>
      <c r="D164" s="8">
        <v>94.681</v>
      </c>
      <c r="E164" s="55">
        <f t="shared" si="15"/>
        <v>8.1804384</v>
      </c>
      <c r="F164" s="8">
        <f t="shared" si="18"/>
        <v>117.859</v>
      </c>
      <c r="G164" s="55">
        <f t="shared" si="19"/>
        <v>964.1382893855999</v>
      </c>
      <c r="H164" s="64" t="s">
        <v>27</v>
      </c>
      <c r="I164" s="8">
        <v>113.007</v>
      </c>
      <c r="J164" s="8">
        <v>143.077</v>
      </c>
      <c r="K164" s="8">
        <v>97.493</v>
      </c>
      <c r="L164" s="8"/>
      <c r="M164" s="7"/>
    </row>
    <row r="165" spans="1:13" ht="24">
      <c r="A165" s="4">
        <f t="shared" si="20"/>
        <v>7</v>
      </c>
      <c r="B165" s="156">
        <v>39260</v>
      </c>
      <c r="C165" s="8">
        <v>261.96</v>
      </c>
      <c r="D165" s="8">
        <v>70.108</v>
      </c>
      <c r="E165" s="55">
        <f t="shared" si="15"/>
        <v>6.057331200000001</v>
      </c>
      <c r="F165" s="8">
        <f t="shared" si="18"/>
        <v>105.278</v>
      </c>
      <c r="G165" s="55">
        <f t="shared" si="19"/>
        <v>637.7037140736002</v>
      </c>
      <c r="H165" s="64" t="s">
        <v>136</v>
      </c>
      <c r="I165" s="8">
        <v>100.13</v>
      </c>
      <c r="J165" s="8">
        <v>105.934</v>
      </c>
      <c r="K165" s="8">
        <v>109.77</v>
      </c>
      <c r="L165" s="8"/>
      <c r="M165" s="7"/>
    </row>
    <row r="166" spans="1:13" ht="24">
      <c r="A166" s="4">
        <f t="shared" si="20"/>
        <v>8</v>
      </c>
      <c r="B166" s="156">
        <v>39268</v>
      </c>
      <c r="C166" s="8">
        <v>262.06</v>
      </c>
      <c r="D166" s="8">
        <v>102.572</v>
      </c>
      <c r="E166" s="55">
        <f t="shared" si="15"/>
        <v>8.862220800000001</v>
      </c>
      <c r="F166" s="8">
        <f t="shared" si="18"/>
        <v>103.88133333333333</v>
      </c>
      <c r="G166" s="55">
        <f t="shared" si="19"/>
        <v>920.6193129984001</v>
      </c>
      <c r="H166" s="64" t="s">
        <v>110</v>
      </c>
      <c r="I166" s="8">
        <v>121.647</v>
      </c>
      <c r="J166" s="8">
        <v>106.349</v>
      </c>
      <c r="K166" s="8">
        <v>83.648</v>
      </c>
      <c r="L166" s="8"/>
      <c r="M166" s="7"/>
    </row>
    <row r="167" spans="1:13" ht="24">
      <c r="A167" s="4">
        <f t="shared" si="20"/>
        <v>9</v>
      </c>
      <c r="B167" s="156">
        <v>39282</v>
      </c>
      <c r="C167" s="8">
        <v>261.73</v>
      </c>
      <c r="D167" s="8">
        <v>36.87</v>
      </c>
      <c r="E167" s="55">
        <f t="shared" si="15"/>
        <v>3.185568</v>
      </c>
      <c r="F167" s="8">
        <f t="shared" si="18"/>
        <v>98.56433333333332</v>
      </c>
      <c r="G167" s="55">
        <f t="shared" si="19"/>
        <v>313.98338620799996</v>
      </c>
      <c r="H167" s="64" t="s">
        <v>29</v>
      </c>
      <c r="I167" s="8">
        <v>107.403</v>
      </c>
      <c r="J167" s="8">
        <v>84.64</v>
      </c>
      <c r="K167" s="8">
        <v>103.65</v>
      </c>
      <c r="L167" s="8"/>
      <c r="M167" s="7"/>
    </row>
    <row r="168" spans="1:13" ht="24">
      <c r="A168" s="4">
        <f t="shared" si="20"/>
        <v>10</v>
      </c>
      <c r="B168" s="156">
        <v>39289</v>
      </c>
      <c r="C168" s="8">
        <v>262.28</v>
      </c>
      <c r="D168" s="8">
        <v>138.99</v>
      </c>
      <c r="E168" s="55">
        <f t="shared" si="15"/>
        <v>12.008736</v>
      </c>
      <c r="F168" s="8">
        <f t="shared" si="18"/>
        <v>106.41433333333333</v>
      </c>
      <c r="G168" s="55">
        <f t="shared" si="19"/>
        <v>1277.901635616</v>
      </c>
      <c r="H168" s="64" t="s">
        <v>30</v>
      </c>
      <c r="I168" s="8">
        <v>115.009</v>
      </c>
      <c r="J168" s="8">
        <v>94.444</v>
      </c>
      <c r="K168" s="8">
        <v>109.79</v>
      </c>
      <c r="L168" s="8"/>
      <c r="M168" s="7"/>
    </row>
    <row r="169" spans="1:13" ht="24">
      <c r="A169" s="4">
        <f t="shared" si="20"/>
        <v>11</v>
      </c>
      <c r="B169" s="156">
        <v>39304</v>
      </c>
      <c r="C169" s="8">
        <v>262.66</v>
      </c>
      <c r="D169" s="8">
        <v>220.514</v>
      </c>
      <c r="E169" s="55">
        <f t="shared" si="15"/>
        <v>19.0524096</v>
      </c>
      <c r="F169" s="8">
        <f t="shared" si="18"/>
        <v>294.3573333333333</v>
      </c>
      <c r="G169" s="55">
        <f t="shared" si="19"/>
        <v>5608.216483430399</v>
      </c>
      <c r="H169" s="64" t="s">
        <v>137</v>
      </c>
      <c r="I169" s="8">
        <v>243.274</v>
      </c>
      <c r="J169" s="8">
        <v>363.643</v>
      </c>
      <c r="K169" s="8">
        <v>276.155</v>
      </c>
      <c r="L169" s="8"/>
      <c r="M169" s="7"/>
    </row>
    <row r="170" spans="1:13" ht="24">
      <c r="A170" s="4">
        <f t="shared" si="20"/>
        <v>12</v>
      </c>
      <c r="B170" s="156">
        <v>39314</v>
      </c>
      <c r="C170" s="8">
        <v>262.33</v>
      </c>
      <c r="D170" s="8">
        <v>142.289</v>
      </c>
      <c r="E170" s="55">
        <f t="shared" si="15"/>
        <v>12.2937696</v>
      </c>
      <c r="F170" s="8">
        <f t="shared" si="18"/>
        <v>59.355</v>
      </c>
      <c r="G170" s="55">
        <f t="shared" si="19"/>
        <v>729.6966946079999</v>
      </c>
      <c r="H170" s="64" t="s">
        <v>112</v>
      </c>
      <c r="I170" s="8">
        <v>59.278</v>
      </c>
      <c r="J170" s="8">
        <v>61.097</v>
      </c>
      <c r="K170" s="8">
        <v>57.69</v>
      </c>
      <c r="L170" s="8"/>
      <c r="M170" s="7"/>
    </row>
    <row r="171" spans="1:13" ht="24">
      <c r="A171" s="4">
        <f t="shared" si="20"/>
        <v>13</v>
      </c>
      <c r="B171" s="156">
        <v>39323</v>
      </c>
      <c r="C171" s="8">
        <v>262.62</v>
      </c>
      <c r="D171" s="8">
        <v>216.948</v>
      </c>
      <c r="E171" s="55">
        <f t="shared" si="15"/>
        <v>18.7443072</v>
      </c>
      <c r="F171" s="8">
        <f t="shared" si="18"/>
        <v>78.741</v>
      </c>
      <c r="G171" s="55">
        <f t="shared" si="19"/>
        <v>1475.9454932352</v>
      </c>
      <c r="H171" s="64" t="s">
        <v>32</v>
      </c>
      <c r="I171" s="8">
        <v>73.407</v>
      </c>
      <c r="J171" s="8">
        <v>76.464</v>
      </c>
      <c r="K171" s="8">
        <v>86.352</v>
      </c>
      <c r="L171" s="8"/>
      <c r="M171" s="7"/>
    </row>
    <row r="172" spans="1:13" ht="24">
      <c r="A172" s="4">
        <f t="shared" si="20"/>
        <v>14</v>
      </c>
      <c r="B172" s="156">
        <v>39331</v>
      </c>
      <c r="C172" s="8">
        <v>262.58</v>
      </c>
      <c r="D172" s="8">
        <v>200.573</v>
      </c>
      <c r="E172" s="55">
        <f t="shared" si="15"/>
        <v>17.329507200000002</v>
      </c>
      <c r="F172" s="8">
        <f t="shared" si="18"/>
        <v>112.53133333333334</v>
      </c>
      <c r="G172" s="55">
        <f t="shared" si="19"/>
        <v>1950.1125512256003</v>
      </c>
      <c r="H172" s="64" t="s">
        <v>33</v>
      </c>
      <c r="I172" s="8">
        <v>116.853</v>
      </c>
      <c r="J172" s="8">
        <v>102.677</v>
      </c>
      <c r="K172" s="8">
        <v>118.064</v>
      </c>
      <c r="L172" s="8"/>
      <c r="M172" s="7"/>
    </row>
    <row r="173" spans="1:13" ht="24">
      <c r="A173" s="4">
        <f t="shared" si="20"/>
        <v>15</v>
      </c>
      <c r="B173" s="156">
        <v>39345</v>
      </c>
      <c r="C173" s="8">
        <v>264.3</v>
      </c>
      <c r="D173" s="8">
        <v>752.5</v>
      </c>
      <c r="E173" s="55">
        <f t="shared" si="15"/>
        <v>65.016</v>
      </c>
      <c r="F173" s="8">
        <f t="shared" si="18"/>
        <v>372.29333333333335</v>
      </c>
      <c r="G173" s="55">
        <f t="shared" si="19"/>
        <v>24205.023360000003</v>
      </c>
      <c r="H173" s="64" t="s">
        <v>138</v>
      </c>
      <c r="I173" s="8">
        <v>386.706</v>
      </c>
      <c r="J173" s="8">
        <v>318.615</v>
      </c>
      <c r="K173" s="8">
        <v>411.559</v>
      </c>
      <c r="L173" s="8"/>
      <c r="M173" s="7"/>
    </row>
    <row r="174" spans="1:13" ht="24">
      <c r="A174" s="4">
        <f t="shared" si="20"/>
        <v>16</v>
      </c>
      <c r="B174" s="156">
        <v>39355</v>
      </c>
      <c r="C174" s="8">
        <v>264.1</v>
      </c>
      <c r="D174" s="8">
        <v>552.093</v>
      </c>
      <c r="E174" s="55">
        <f t="shared" si="15"/>
        <v>47.7008352</v>
      </c>
      <c r="F174" s="8">
        <f t="shared" si="18"/>
        <v>346.8453333333334</v>
      </c>
      <c r="G174" s="55">
        <f t="shared" si="19"/>
        <v>16544.812085222402</v>
      </c>
      <c r="H174" s="64" t="s">
        <v>116</v>
      </c>
      <c r="I174" s="8">
        <v>336.041</v>
      </c>
      <c r="J174" s="8">
        <v>346.533</v>
      </c>
      <c r="K174" s="8">
        <v>357.962</v>
      </c>
      <c r="L174" s="8"/>
      <c r="M174" s="7"/>
    </row>
    <row r="175" spans="1:13" ht="24">
      <c r="A175" s="4">
        <f t="shared" si="20"/>
        <v>17</v>
      </c>
      <c r="B175" s="156">
        <v>39363</v>
      </c>
      <c r="C175" s="8">
        <v>263.84</v>
      </c>
      <c r="D175" s="8">
        <v>494.518</v>
      </c>
      <c r="E175" s="55">
        <f t="shared" si="15"/>
        <v>42.7263552</v>
      </c>
      <c r="F175" s="8">
        <f t="shared" si="18"/>
        <v>71.277</v>
      </c>
      <c r="G175" s="55">
        <f t="shared" si="19"/>
        <v>3045.4064195904</v>
      </c>
      <c r="H175" s="64" t="s">
        <v>35</v>
      </c>
      <c r="I175" s="8">
        <v>69.424</v>
      </c>
      <c r="J175" s="8">
        <v>72.651</v>
      </c>
      <c r="K175" s="8">
        <v>71.756</v>
      </c>
      <c r="L175" s="8"/>
      <c r="M175" s="7"/>
    </row>
    <row r="176" spans="1:13" ht="24">
      <c r="A176" s="4">
        <f t="shared" si="20"/>
        <v>18</v>
      </c>
      <c r="B176" s="156">
        <v>39372</v>
      </c>
      <c r="C176" s="8">
        <v>263.55</v>
      </c>
      <c r="D176" s="8">
        <v>400.961</v>
      </c>
      <c r="E176" s="55">
        <f t="shared" si="15"/>
        <v>34.6430304</v>
      </c>
      <c r="F176" s="8">
        <f t="shared" si="18"/>
        <v>248.31366666666668</v>
      </c>
      <c r="G176" s="55">
        <f t="shared" si="19"/>
        <v>8602.337903068801</v>
      </c>
      <c r="H176" s="64" t="s">
        <v>36</v>
      </c>
      <c r="I176" s="8">
        <v>254.527</v>
      </c>
      <c r="J176" s="8">
        <v>240.613</v>
      </c>
      <c r="K176" s="8">
        <v>249.801</v>
      </c>
      <c r="L176" s="8"/>
      <c r="M176" s="7"/>
    </row>
    <row r="177" spans="1:13" ht="24">
      <c r="A177" s="4">
        <f t="shared" si="20"/>
        <v>19</v>
      </c>
      <c r="B177" s="156">
        <v>39381</v>
      </c>
      <c r="C177" s="8">
        <v>262.25</v>
      </c>
      <c r="D177" s="8">
        <v>127.687</v>
      </c>
      <c r="E177" s="55">
        <f t="shared" si="15"/>
        <v>11.032156800000001</v>
      </c>
      <c r="F177" s="8">
        <f t="shared" si="18"/>
        <v>76.70066666666666</v>
      </c>
      <c r="G177" s="55">
        <f t="shared" si="19"/>
        <v>846.1737813312001</v>
      </c>
      <c r="H177" s="64" t="s">
        <v>37</v>
      </c>
      <c r="I177" s="8">
        <v>81.014</v>
      </c>
      <c r="J177" s="8">
        <v>84.246</v>
      </c>
      <c r="K177" s="8">
        <v>64.842</v>
      </c>
      <c r="L177" s="8"/>
      <c r="M177" s="7"/>
    </row>
    <row r="178" spans="1:13" ht="24">
      <c r="A178" s="4">
        <f t="shared" si="20"/>
        <v>20</v>
      </c>
      <c r="B178" s="156">
        <v>39392</v>
      </c>
      <c r="C178" s="8">
        <v>262.42</v>
      </c>
      <c r="D178" s="8">
        <v>155.383</v>
      </c>
      <c r="E178" s="55">
        <f t="shared" si="15"/>
        <v>13.4250912</v>
      </c>
      <c r="F178" s="8">
        <f t="shared" si="18"/>
        <v>105.28766666666667</v>
      </c>
      <c r="G178" s="55">
        <f t="shared" si="19"/>
        <v>1413.4965272352001</v>
      </c>
      <c r="H178" s="64" t="s">
        <v>38</v>
      </c>
      <c r="I178" s="8">
        <v>91.935</v>
      </c>
      <c r="J178" s="8">
        <v>112.179</v>
      </c>
      <c r="K178" s="8">
        <v>111.749</v>
      </c>
      <c r="L178" s="8"/>
      <c r="M178" s="7"/>
    </row>
    <row r="179" spans="1:13" ht="24">
      <c r="A179" s="4">
        <f t="shared" si="20"/>
        <v>21</v>
      </c>
      <c r="B179" s="156">
        <v>39401</v>
      </c>
      <c r="C179" s="8">
        <v>262.13</v>
      </c>
      <c r="D179" s="8">
        <v>95.077</v>
      </c>
      <c r="E179" s="55">
        <f t="shared" si="15"/>
        <v>8.2146528</v>
      </c>
      <c r="F179" s="8">
        <f t="shared" si="18"/>
        <v>56.915</v>
      </c>
      <c r="G179" s="55">
        <f t="shared" si="19"/>
        <v>467.53696411199996</v>
      </c>
      <c r="H179" s="64" t="s">
        <v>101</v>
      </c>
      <c r="I179" s="8">
        <v>62.379</v>
      </c>
      <c r="J179" s="8">
        <v>50.704</v>
      </c>
      <c r="K179" s="8">
        <v>57.662</v>
      </c>
      <c r="L179" s="8"/>
      <c r="M179" s="7"/>
    </row>
    <row r="180" spans="1:13" ht="24">
      <c r="A180" s="61">
        <f t="shared" si="20"/>
        <v>22</v>
      </c>
      <c r="B180" s="161">
        <v>39415</v>
      </c>
      <c r="C180" s="62">
        <v>261.97</v>
      </c>
      <c r="D180" s="62">
        <v>72.087</v>
      </c>
      <c r="E180" s="63">
        <f t="shared" si="15"/>
        <v>6.228316800000001</v>
      </c>
      <c r="F180" s="62">
        <f t="shared" si="18"/>
        <v>71.39966666666668</v>
      </c>
      <c r="G180" s="63">
        <f t="shared" si="19"/>
        <v>444.69974341440013</v>
      </c>
      <c r="H180" s="90" t="s">
        <v>102</v>
      </c>
      <c r="I180" s="62">
        <v>60.364</v>
      </c>
      <c r="J180" s="62">
        <v>69.376</v>
      </c>
      <c r="K180" s="62">
        <v>84.459</v>
      </c>
      <c r="L180" s="8"/>
      <c r="M180" s="7"/>
    </row>
    <row r="181" spans="1:13" ht="24">
      <c r="A181" s="4">
        <v>1</v>
      </c>
      <c r="B181" s="72">
        <v>20555</v>
      </c>
      <c r="C181" s="8">
        <v>260.5</v>
      </c>
      <c r="D181" s="8"/>
      <c r="E181" s="55">
        <f t="shared" si="15"/>
        <v>0</v>
      </c>
      <c r="F181" s="8">
        <f t="shared" si="18"/>
        <v>21.364456666666666</v>
      </c>
      <c r="G181" s="55"/>
      <c r="H181" s="87" t="s">
        <v>23</v>
      </c>
      <c r="I181" s="8">
        <v>21.09885</v>
      </c>
      <c r="J181" s="8">
        <v>25.68218</v>
      </c>
      <c r="K181" s="8">
        <v>17.31234</v>
      </c>
      <c r="L181" s="8"/>
      <c r="M181" s="7"/>
    </row>
    <row r="182" spans="1:13" ht="24">
      <c r="A182" s="4">
        <v>2</v>
      </c>
      <c r="B182" s="72">
        <v>20571</v>
      </c>
      <c r="C182" s="8">
        <v>260.6</v>
      </c>
      <c r="D182" s="8">
        <v>2.21</v>
      </c>
      <c r="E182" s="55">
        <f t="shared" si="15"/>
        <v>0.190944</v>
      </c>
      <c r="F182" s="8">
        <f t="shared" si="18"/>
        <v>21.942066666666665</v>
      </c>
      <c r="G182" s="55">
        <f t="shared" si="19"/>
        <v>4.1897059776</v>
      </c>
      <c r="H182" s="87" t="s">
        <v>24</v>
      </c>
      <c r="I182" s="8">
        <v>21.00714</v>
      </c>
      <c r="J182" s="8">
        <v>23.19513</v>
      </c>
      <c r="K182" s="8">
        <v>21.62393</v>
      </c>
      <c r="L182" s="8"/>
      <c r="M182" s="7"/>
    </row>
    <row r="183" spans="1:13" ht="24">
      <c r="A183" s="4">
        <v>3</v>
      </c>
      <c r="B183" s="72">
        <v>20576</v>
      </c>
      <c r="C183" s="8">
        <v>260.45</v>
      </c>
      <c r="D183" s="8"/>
      <c r="E183" s="55">
        <f t="shared" si="15"/>
        <v>0</v>
      </c>
      <c r="F183" s="8">
        <f t="shared" si="18"/>
        <v>24.232919999999996</v>
      </c>
      <c r="G183" s="55"/>
      <c r="H183" s="87" t="s">
        <v>135</v>
      </c>
      <c r="I183" s="8">
        <v>20.57135</v>
      </c>
      <c r="J183" s="8">
        <v>22.43158</v>
      </c>
      <c r="K183" s="8">
        <v>29.69583</v>
      </c>
      <c r="L183" s="8"/>
      <c r="M183" s="7"/>
    </row>
    <row r="184" spans="1:13" ht="24">
      <c r="A184" s="4">
        <v>4</v>
      </c>
      <c r="B184" s="72">
        <v>20596</v>
      </c>
      <c r="C184" s="8">
        <v>260.7</v>
      </c>
      <c r="D184" s="8">
        <v>0.516</v>
      </c>
      <c r="E184" s="55">
        <f t="shared" si="15"/>
        <v>0.0445824</v>
      </c>
      <c r="F184" s="8">
        <f t="shared" si="18"/>
        <v>24.525856666666666</v>
      </c>
      <c r="G184" s="55">
        <f t="shared" si="19"/>
        <v>1.093421552256</v>
      </c>
      <c r="H184" s="87" t="s">
        <v>108</v>
      </c>
      <c r="I184" s="8">
        <v>27.26034</v>
      </c>
      <c r="J184" s="8">
        <v>24.31503</v>
      </c>
      <c r="K184" s="8">
        <v>22.0022</v>
      </c>
      <c r="L184" s="8"/>
      <c r="M184" s="7"/>
    </row>
    <row r="185" spans="1:13" ht="24">
      <c r="A185" s="4">
        <v>5</v>
      </c>
      <c r="B185" s="72">
        <v>20605</v>
      </c>
      <c r="C185" s="8">
        <v>260.43</v>
      </c>
      <c r="D185" s="8">
        <v>0.473</v>
      </c>
      <c r="E185" s="55">
        <f t="shared" si="15"/>
        <v>0.0408672</v>
      </c>
      <c r="F185" s="8">
        <f t="shared" si="18"/>
        <v>30.604479999999995</v>
      </c>
      <c r="G185" s="55">
        <f t="shared" si="19"/>
        <v>1.2507194050559998</v>
      </c>
      <c r="H185" s="64" t="s">
        <v>26</v>
      </c>
      <c r="I185" s="8">
        <v>29.46434</v>
      </c>
      <c r="J185" s="8">
        <v>35.58604</v>
      </c>
      <c r="K185" s="8">
        <v>26.76306</v>
      </c>
      <c r="L185" s="8"/>
      <c r="M185" s="7"/>
    </row>
    <row r="186" spans="1:13" ht="24">
      <c r="A186" s="4">
        <v>6</v>
      </c>
      <c r="B186" s="72">
        <v>20611</v>
      </c>
      <c r="C186" s="8">
        <v>261.05</v>
      </c>
      <c r="D186" s="8">
        <v>7.223</v>
      </c>
      <c r="E186" s="55">
        <f t="shared" si="15"/>
        <v>0.6240672</v>
      </c>
      <c r="F186" s="8">
        <f t="shared" si="18"/>
        <v>103.98793666666666</v>
      </c>
      <c r="G186" s="55">
        <f t="shared" si="19"/>
        <v>64.895460469344</v>
      </c>
      <c r="H186" s="64" t="s">
        <v>27</v>
      </c>
      <c r="I186" s="8">
        <v>114.29146</v>
      </c>
      <c r="J186" s="8">
        <v>98.27015</v>
      </c>
      <c r="K186" s="8">
        <v>99.4022</v>
      </c>
      <c r="L186" s="8"/>
      <c r="M186" s="7"/>
    </row>
    <row r="187" spans="1:13" ht="24">
      <c r="A187" s="4">
        <v>7</v>
      </c>
      <c r="B187" s="72">
        <v>20626</v>
      </c>
      <c r="C187" s="8">
        <v>260.95</v>
      </c>
      <c r="D187" s="8">
        <v>4.925</v>
      </c>
      <c r="E187" s="55">
        <f t="shared" si="15"/>
        <v>0.42552</v>
      </c>
      <c r="F187" s="8">
        <f t="shared" si="18"/>
        <v>29.945626666666666</v>
      </c>
      <c r="G187" s="55">
        <f t="shared" si="19"/>
        <v>12.7424630592</v>
      </c>
      <c r="H187" s="64" t="s">
        <v>136</v>
      </c>
      <c r="I187" s="8">
        <v>29.9031</v>
      </c>
      <c r="J187" s="8">
        <v>35.18906</v>
      </c>
      <c r="K187" s="8">
        <v>24.74472</v>
      </c>
      <c r="L187" s="8"/>
      <c r="M187" s="7"/>
    </row>
    <row r="188" spans="1:13" ht="24">
      <c r="A188" s="4">
        <v>8</v>
      </c>
      <c r="B188" s="72">
        <v>20628</v>
      </c>
      <c r="C188" s="8">
        <v>260.94</v>
      </c>
      <c r="D188" s="8">
        <v>4.941</v>
      </c>
      <c r="E188" s="55">
        <f t="shared" si="15"/>
        <v>0.4269024</v>
      </c>
      <c r="F188" s="8">
        <f t="shared" si="18"/>
        <v>32.06175666666667</v>
      </c>
      <c r="G188" s="55">
        <f t="shared" si="19"/>
        <v>13.687240869216001</v>
      </c>
      <c r="H188" s="64" t="s">
        <v>110</v>
      </c>
      <c r="I188" s="8">
        <v>34.07383</v>
      </c>
      <c r="J188" s="8">
        <v>33.99693</v>
      </c>
      <c r="K188" s="8">
        <v>28.11451</v>
      </c>
      <c r="L188" s="8"/>
      <c r="M188" s="7"/>
    </row>
    <row r="189" spans="1:13" ht="24">
      <c r="A189" s="4">
        <v>9</v>
      </c>
      <c r="B189" s="72">
        <v>20634</v>
      </c>
      <c r="C189" s="8">
        <v>260.9</v>
      </c>
      <c r="D189" s="8">
        <v>2.226</v>
      </c>
      <c r="E189" s="55">
        <f t="shared" si="15"/>
        <v>0.1923264</v>
      </c>
      <c r="F189" s="8">
        <f t="shared" si="18"/>
        <v>44.257466666666666</v>
      </c>
      <c r="G189" s="55">
        <f t="shared" si="19"/>
        <v>8.51187923712</v>
      </c>
      <c r="H189" s="64" t="s">
        <v>29</v>
      </c>
      <c r="I189" s="8">
        <v>42.90072</v>
      </c>
      <c r="J189" s="8">
        <v>49.79937</v>
      </c>
      <c r="K189" s="8">
        <v>40.07231</v>
      </c>
      <c r="L189" s="8"/>
      <c r="M189" s="7"/>
    </row>
    <row r="190" spans="1:13" ht="24">
      <c r="A190" s="4">
        <v>10</v>
      </c>
      <c r="B190" s="72">
        <v>20648</v>
      </c>
      <c r="C190" s="8">
        <v>261</v>
      </c>
      <c r="D190" s="8">
        <v>5.563</v>
      </c>
      <c r="E190" s="55">
        <f t="shared" si="15"/>
        <v>0.4806432</v>
      </c>
      <c r="F190" s="8">
        <f t="shared" si="18"/>
        <v>14.802763333333333</v>
      </c>
      <c r="G190" s="55">
        <f t="shared" si="19"/>
        <v>7.114847537376</v>
      </c>
      <c r="H190" s="64" t="s">
        <v>30</v>
      </c>
      <c r="I190" s="8">
        <v>13.9478</v>
      </c>
      <c r="J190" s="8">
        <v>15.28138</v>
      </c>
      <c r="K190" s="8">
        <v>15.17911</v>
      </c>
      <c r="L190" s="8"/>
      <c r="M190" s="7"/>
    </row>
    <row r="191" spans="1:13" ht="24">
      <c r="A191" s="4">
        <v>11</v>
      </c>
      <c r="B191" s="72">
        <v>20655</v>
      </c>
      <c r="C191" s="8">
        <v>261.18</v>
      </c>
      <c r="D191" s="8">
        <v>9.531</v>
      </c>
      <c r="E191" s="55">
        <f t="shared" si="15"/>
        <v>0.8234784</v>
      </c>
      <c r="F191" s="8">
        <f t="shared" si="18"/>
        <v>19.37989333333333</v>
      </c>
      <c r="G191" s="55">
        <f t="shared" si="19"/>
        <v>15.958923554304</v>
      </c>
      <c r="H191" s="64" t="s">
        <v>137</v>
      </c>
      <c r="I191" s="8">
        <v>13.32342</v>
      </c>
      <c r="J191" s="8">
        <v>21.72758</v>
      </c>
      <c r="K191" s="8">
        <v>23.08868</v>
      </c>
      <c r="L191" s="8"/>
      <c r="M191" s="7"/>
    </row>
    <row r="192" spans="1:13" ht="24">
      <c r="A192" s="4">
        <v>12</v>
      </c>
      <c r="B192" s="72">
        <v>20665</v>
      </c>
      <c r="C192" s="8">
        <v>261.38</v>
      </c>
      <c r="D192" s="8">
        <v>59.798</v>
      </c>
      <c r="E192" s="55">
        <f t="shared" si="15"/>
        <v>5.1665472</v>
      </c>
      <c r="F192" s="8">
        <f t="shared" si="18"/>
        <v>35.77141666666667</v>
      </c>
      <c r="G192" s="55">
        <f t="shared" si="19"/>
        <v>184.8147126192</v>
      </c>
      <c r="H192" s="64" t="s">
        <v>112</v>
      </c>
      <c r="I192" s="8">
        <v>29.79184</v>
      </c>
      <c r="J192" s="8">
        <v>36.33263</v>
      </c>
      <c r="K192" s="8">
        <v>41.18978</v>
      </c>
      <c r="L192" s="8"/>
      <c r="M192" s="7"/>
    </row>
    <row r="193" spans="1:13" ht="24">
      <c r="A193" s="4">
        <v>13</v>
      </c>
      <c r="B193" s="72">
        <v>20673</v>
      </c>
      <c r="C193" s="8">
        <v>261.42</v>
      </c>
      <c r="D193" s="8">
        <v>62.411</v>
      </c>
      <c r="E193" s="55">
        <f t="shared" si="15"/>
        <v>5.3923104</v>
      </c>
      <c r="F193" s="8">
        <f t="shared" si="18"/>
        <v>59.53316</v>
      </c>
      <c r="G193" s="55">
        <f t="shared" si="19"/>
        <v>321.021277812864</v>
      </c>
      <c r="H193" s="64" t="s">
        <v>32</v>
      </c>
      <c r="I193" s="8">
        <v>54.67426</v>
      </c>
      <c r="J193" s="8">
        <v>54.02801</v>
      </c>
      <c r="K193" s="8">
        <v>69.89721</v>
      </c>
      <c r="L193" s="8"/>
      <c r="M193" s="7"/>
    </row>
    <row r="194" spans="1:13" ht="24">
      <c r="A194" s="4">
        <v>14</v>
      </c>
      <c r="B194" s="72">
        <v>20680</v>
      </c>
      <c r="C194" s="8">
        <v>264.4</v>
      </c>
      <c r="D194" s="8">
        <v>630.76</v>
      </c>
      <c r="E194" s="55">
        <f t="shared" si="15"/>
        <v>54.497664</v>
      </c>
      <c r="F194" s="8">
        <f t="shared" si="18"/>
        <v>399.96842</v>
      </c>
      <c r="G194" s="55">
        <f t="shared" si="19"/>
        <v>21797.34456377088</v>
      </c>
      <c r="H194" s="64" t="s">
        <v>33</v>
      </c>
      <c r="I194" s="8">
        <v>334.79029</v>
      </c>
      <c r="J194" s="8">
        <v>434.22347</v>
      </c>
      <c r="K194" s="8">
        <v>430.8915</v>
      </c>
      <c r="L194" s="8"/>
      <c r="M194" s="7"/>
    </row>
    <row r="195" spans="1:13" ht="24">
      <c r="A195" s="4">
        <v>15</v>
      </c>
      <c r="B195" s="72">
        <v>20681</v>
      </c>
      <c r="C195" s="8">
        <v>263.5</v>
      </c>
      <c r="D195" s="8">
        <v>419.238</v>
      </c>
      <c r="E195" s="55">
        <f t="shared" si="15"/>
        <v>36.222163200000004</v>
      </c>
      <c r="F195" s="8">
        <f t="shared" si="18"/>
        <v>240.59473666666668</v>
      </c>
      <c r="G195" s="55">
        <f t="shared" si="19"/>
        <v>8714.861816601026</v>
      </c>
      <c r="H195" s="64" t="s">
        <v>138</v>
      </c>
      <c r="I195" s="8">
        <v>237.12887</v>
      </c>
      <c r="J195" s="8">
        <v>242.26149</v>
      </c>
      <c r="K195" s="8">
        <v>242.39385</v>
      </c>
      <c r="L195" s="8"/>
      <c r="M195" s="7"/>
    </row>
    <row r="196" spans="1:13" ht="24">
      <c r="A196" s="4">
        <v>16</v>
      </c>
      <c r="B196" s="72">
        <v>20687</v>
      </c>
      <c r="C196" s="8">
        <v>261.63</v>
      </c>
      <c r="D196" s="8">
        <v>88.391</v>
      </c>
      <c r="E196" s="55">
        <f t="shared" si="15"/>
        <v>7.636982400000001</v>
      </c>
      <c r="F196" s="8">
        <f t="shared" si="18"/>
        <v>50.851243333333336</v>
      </c>
      <c r="G196" s="55">
        <f t="shared" si="19"/>
        <v>388.35005035478406</v>
      </c>
      <c r="H196" s="64" t="s">
        <v>116</v>
      </c>
      <c r="I196" s="8">
        <v>70.42706</v>
      </c>
      <c r="J196" s="8">
        <v>46.11128</v>
      </c>
      <c r="K196" s="8">
        <v>36.01539</v>
      </c>
      <c r="L196" s="8"/>
      <c r="M196" s="7"/>
    </row>
    <row r="197" spans="1:13" ht="24">
      <c r="A197" s="4">
        <v>17</v>
      </c>
      <c r="B197" s="72">
        <v>20701</v>
      </c>
      <c r="C197" s="8">
        <v>261.85</v>
      </c>
      <c r="D197" s="8">
        <v>141.7</v>
      </c>
      <c r="E197" s="55">
        <f t="shared" si="15"/>
        <v>12.24288</v>
      </c>
      <c r="F197" s="8">
        <f t="shared" si="18"/>
        <v>20.228406666666668</v>
      </c>
      <c r="G197" s="55">
        <f t="shared" si="19"/>
        <v>247.6539554112</v>
      </c>
      <c r="H197" s="64" t="s">
        <v>139</v>
      </c>
      <c r="I197" s="8">
        <v>14.52249</v>
      </c>
      <c r="J197" s="8">
        <v>18.92827</v>
      </c>
      <c r="K197" s="8">
        <v>27.23446</v>
      </c>
      <c r="L197" s="8"/>
      <c r="M197" s="7"/>
    </row>
    <row r="198" spans="1:13" ht="24">
      <c r="A198" s="4">
        <v>18</v>
      </c>
      <c r="B198" s="72">
        <v>20711</v>
      </c>
      <c r="C198" s="8">
        <v>262.8</v>
      </c>
      <c r="D198" s="8">
        <v>322.397</v>
      </c>
      <c r="E198" s="55">
        <f t="shared" si="15"/>
        <v>27.855100800000002</v>
      </c>
      <c r="F198" s="8">
        <f t="shared" si="18"/>
        <v>206.90094</v>
      </c>
      <c r="G198" s="55">
        <f t="shared" si="19"/>
        <v>5763.246539314752</v>
      </c>
      <c r="H198" s="64" t="s">
        <v>140</v>
      </c>
      <c r="I198" s="8">
        <v>227.20178</v>
      </c>
      <c r="J198" s="8">
        <v>194.55666</v>
      </c>
      <c r="K198" s="8">
        <v>198.94438</v>
      </c>
      <c r="L198" s="8"/>
      <c r="M198" s="7"/>
    </row>
    <row r="199" spans="1:13" ht="24">
      <c r="A199" s="4">
        <v>19</v>
      </c>
      <c r="B199" s="72">
        <v>20717</v>
      </c>
      <c r="C199" s="8">
        <v>263.03</v>
      </c>
      <c r="D199" s="8">
        <v>306.497</v>
      </c>
      <c r="E199" s="55">
        <f t="shared" si="15"/>
        <v>26.4813408</v>
      </c>
      <c r="F199" s="8">
        <f t="shared" si="18"/>
        <v>95.95381666666667</v>
      </c>
      <c r="G199" s="55">
        <f t="shared" si="19"/>
        <v>2540.98572021072</v>
      </c>
      <c r="H199" s="64" t="s">
        <v>141</v>
      </c>
      <c r="I199" s="8">
        <v>87.99172</v>
      </c>
      <c r="J199" s="8">
        <v>102.68949</v>
      </c>
      <c r="K199" s="8">
        <v>97.18024</v>
      </c>
      <c r="L199" s="8"/>
      <c r="M199" s="7"/>
    </row>
    <row r="200" spans="1:13" ht="24">
      <c r="A200" s="4">
        <v>20</v>
      </c>
      <c r="B200" s="72">
        <v>20724</v>
      </c>
      <c r="C200" s="8">
        <v>261.65</v>
      </c>
      <c r="D200" s="8">
        <v>116.944</v>
      </c>
      <c r="E200" s="55">
        <f t="shared" si="15"/>
        <v>10.1039616</v>
      </c>
      <c r="F200" s="8">
        <f t="shared" si="18"/>
        <v>26.295563333333334</v>
      </c>
      <c r="G200" s="55">
        <f t="shared" si="19"/>
        <v>265.689362170368</v>
      </c>
      <c r="H200" s="64" t="s">
        <v>142</v>
      </c>
      <c r="I200" s="8">
        <v>30.02753</v>
      </c>
      <c r="J200" s="8">
        <v>26.27189</v>
      </c>
      <c r="K200" s="8">
        <v>22.58727</v>
      </c>
      <c r="L200" s="8"/>
      <c r="M200" s="7"/>
    </row>
    <row r="201" spans="1:13" ht="24">
      <c r="A201" s="142">
        <v>21</v>
      </c>
      <c r="B201" s="72">
        <v>20735</v>
      </c>
      <c r="C201" s="8">
        <v>262.38</v>
      </c>
      <c r="D201" s="8">
        <v>244.599</v>
      </c>
      <c r="E201" s="55">
        <f t="shared" si="15"/>
        <v>21.1333536</v>
      </c>
      <c r="F201" s="8">
        <f t="shared" si="18"/>
        <v>68.86875666666667</v>
      </c>
      <c r="G201" s="55">
        <f t="shared" si="19"/>
        <v>1455.427786629024</v>
      </c>
      <c r="H201" s="64" t="s">
        <v>129</v>
      </c>
      <c r="I201" s="8">
        <v>61.43487</v>
      </c>
      <c r="J201" s="8">
        <v>79.19035</v>
      </c>
      <c r="K201" s="8">
        <v>65.98105</v>
      </c>
      <c r="L201" s="8"/>
      <c r="M201" s="7"/>
    </row>
    <row r="202" spans="1:13" ht="24">
      <c r="A202" s="4">
        <v>22</v>
      </c>
      <c r="B202" s="72">
        <v>20743</v>
      </c>
      <c r="C202" s="8">
        <v>261.48</v>
      </c>
      <c r="D202" s="8">
        <v>74.043</v>
      </c>
      <c r="E202" s="55">
        <f t="shared" si="15"/>
        <v>6.397315200000001</v>
      </c>
      <c r="F202" s="8">
        <f t="shared" si="18"/>
        <v>42.37654333333333</v>
      </c>
      <c r="G202" s="55">
        <f t="shared" si="19"/>
        <v>271.09610478979204</v>
      </c>
      <c r="H202" s="64" t="s">
        <v>130</v>
      </c>
      <c r="I202" s="8">
        <v>45.36024</v>
      </c>
      <c r="J202" s="8">
        <v>38.20439</v>
      </c>
      <c r="K202" s="8">
        <v>43.565</v>
      </c>
      <c r="L202" s="8"/>
      <c r="M202" s="7"/>
    </row>
    <row r="203" spans="1:13" ht="24">
      <c r="A203" s="4">
        <v>23</v>
      </c>
      <c r="B203" s="72">
        <v>20750</v>
      </c>
      <c r="C203" s="8">
        <v>264.1</v>
      </c>
      <c r="D203" s="8">
        <v>657.144</v>
      </c>
      <c r="E203" s="55">
        <f t="shared" si="15"/>
        <v>56.7772416</v>
      </c>
      <c r="F203" s="8">
        <f t="shared" si="18"/>
        <v>343.4044066666667</v>
      </c>
      <c r="G203" s="55">
        <f t="shared" si="19"/>
        <v>19497.554963817987</v>
      </c>
      <c r="H203" s="64" t="s">
        <v>143</v>
      </c>
      <c r="I203" s="8">
        <v>317.96057</v>
      </c>
      <c r="J203" s="8">
        <v>354.00034</v>
      </c>
      <c r="K203" s="8">
        <v>358.25231</v>
      </c>
      <c r="L203" s="8"/>
      <c r="M203" s="7"/>
    </row>
    <row r="204" spans="1:13" ht="24">
      <c r="A204" s="4">
        <v>24</v>
      </c>
      <c r="B204" s="72">
        <v>20770</v>
      </c>
      <c r="C204" s="8">
        <v>261.45</v>
      </c>
      <c r="D204" s="8">
        <v>97.84</v>
      </c>
      <c r="E204" s="55">
        <f t="shared" si="15"/>
        <v>8.453376</v>
      </c>
      <c r="F204" s="8">
        <f t="shared" si="18"/>
        <v>32.82777333333333</v>
      </c>
      <c r="G204" s="55">
        <f t="shared" si="19"/>
        <v>277.50551122944</v>
      </c>
      <c r="H204" s="64" t="s">
        <v>41</v>
      </c>
      <c r="I204" s="8">
        <v>24.11886</v>
      </c>
      <c r="J204" s="8">
        <v>39.66094</v>
      </c>
      <c r="K204" s="8">
        <v>34.70352</v>
      </c>
      <c r="L204" s="8"/>
      <c r="M204" s="7"/>
    </row>
    <row r="205" spans="1:13" ht="24">
      <c r="A205" s="4">
        <v>25</v>
      </c>
      <c r="B205" s="72">
        <v>20778</v>
      </c>
      <c r="C205" s="8">
        <v>261.57</v>
      </c>
      <c r="D205" s="8">
        <v>104.717</v>
      </c>
      <c r="E205" s="55">
        <f t="shared" si="15"/>
        <v>9.0475488</v>
      </c>
      <c r="F205" s="8">
        <f t="shared" si="18"/>
        <v>206.73490999999999</v>
      </c>
      <c r="G205" s="55">
        <f t="shared" si="19"/>
        <v>1870.4441868886079</v>
      </c>
      <c r="H205" s="64" t="s">
        <v>83</v>
      </c>
      <c r="I205" s="8">
        <v>230.38729</v>
      </c>
      <c r="J205" s="8">
        <v>188.46781</v>
      </c>
      <c r="K205" s="8">
        <v>201.34963</v>
      </c>
      <c r="L205" s="8"/>
      <c r="M205" s="7"/>
    </row>
    <row r="206" spans="1:13" ht="24">
      <c r="A206" s="4">
        <v>26</v>
      </c>
      <c r="B206" s="72">
        <v>20785</v>
      </c>
      <c r="C206" s="8">
        <v>261.45</v>
      </c>
      <c r="D206" s="8">
        <v>105.645</v>
      </c>
      <c r="E206" s="55">
        <f t="shared" si="15"/>
        <v>9.127728</v>
      </c>
      <c r="F206" s="8">
        <f t="shared" si="18"/>
        <v>86.30899666666666</v>
      </c>
      <c r="G206" s="55">
        <f t="shared" si="19"/>
        <v>787.8050455262398</v>
      </c>
      <c r="H206" s="64" t="s">
        <v>84</v>
      </c>
      <c r="I206" s="8">
        <v>66.44033</v>
      </c>
      <c r="J206" s="8">
        <v>112.5448</v>
      </c>
      <c r="K206" s="8">
        <v>79.94186</v>
      </c>
      <c r="L206" s="8"/>
      <c r="M206" s="7"/>
    </row>
    <row r="207" spans="1:13" ht="24">
      <c r="A207" s="4">
        <v>27</v>
      </c>
      <c r="B207" s="72">
        <v>20792</v>
      </c>
      <c r="C207" s="8">
        <v>261.5</v>
      </c>
      <c r="D207" s="8">
        <v>107.129</v>
      </c>
      <c r="E207" s="55">
        <f t="shared" si="15"/>
        <v>9.2559456</v>
      </c>
      <c r="F207" s="8">
        <f t="shared" si="18"/>
        <v>61.92364333333333</v>
      </c>
      <c r="G207" s="55">
        <f t="shared" si="19"/>
        <v>573.161874047136</v>
      </c>
      <c r="H207" s="64" t="s">
        <v>43</v>
      </c>
      <c r="I207" s="8">
        <v>63.66998</v>
      </c>
      <c r="J207" s="8">
        <v>60.65702</v>
      </c>
      <c r="K207" s="8">
        <v>61.44393</v>
      </c>
      <c r="L207" s="8"/>
      <c r="M207" s="7"/>
    </row>
    <row r="208" spans="1:13" ht="24">
      <c r="A208" s="4">
        <v>28</v>
      </c>
      <c r="B208" s="72">
        <v>20805</v>
      </c>
      <c r="C208" s="8">
        <v>261.6</v>
      </c>
      <c r="D208" s="8">
        <v>128.219</v>
      </c>
      <c r="E208" s="55">
        <f t="shared" si="15"/>
        <v>11.0781216</v>
      </c>
      <c r="F208" s="8">
        <f t="shared" si="18"/>
        <v>43.82414666666667</v>
      </c>
      <c r="G208" s="55">
        <f t="shared" si="19"/>
        <v>485.489225789568</v>
      </c>
      <c r="H208" s="64" t="s">
        <v>44</v>
      </c>
      <c r="I208" s="8">
        <v>46.68018</v>
      </c>
      <c r="J208" s="8">
        <v>44.95654</v>
      </c>
      <c r="K208" s="8">
        <v>39.83572</v>
      </c>
      <c r="L208" s="8"/>
      <c r="M208" s="7"/>
    </row>
    <row r="209" spans="1:13" ht="24">
      <c r="A209" s="4">
        <v>29</v>
      </c>
      <c r="B209" s="72">
        <v>20813</v>
      </c>
      <c r="C209" s="8">
        <v>261.14</v>
      </c>
      <c r="D209" s="8">
        <v>37.869</v>
      </c>
      <c r="E209" s="55">
        <f t="shared" si="15"/>
        <v>3.2718816</v>
      </c>
      <c r="F209" s="8">
        <f t="shared" si="18"/>
        <v>36.425990000000006</v>
      </c>
      <c r="G209" s="55">
        <f t="shared" si="19"/>
        <v>119.18152644278402</v>
      </c>
      <c r="H209" s="64" t="s">
        <v>86</v>
      </c>
      <c r="I209" s="8">
        <v>33.9934</v>
      </c>
      <c r="J209" s="8">
        <v>36.89497</v>
      </c>
      <c r="K209" s="8">
        <v>38.3896</v>
      </c>
      <c r="L209" s="8"/>
      <c r="M209" s="7"/>
    </row>
    <row r="210" spans="1:13" ht="24">
      <c r="A210" s="4">
        <v>30</v>
      </c>
      <c r="B210" s="72">
        <v>20829</v>
      </c>
      <c r="C210" s="8">
        <v>260.93</v>
      </c>
      <c r="D210" s="8">
        <v>24.652</v>
      </c>
      <c r="E210" s="8">
        <f t="shared" si="15"/>
        <v>2.1299328</v>
      </c>
      <c r="F210" s="8">
        <f t="shared" si="18"/>
        <v>24.298513333333332</v>
      </c>
      <c r="G210" s="8">
        <f t="shared" si="19"/>
        <v>51.754200539904005</v>
      </c>
      <c r="H210" s="64" t="s">
        <v>144</v>
      </c>
      <c r="I210" s="8">
        <v>18.92032</v>
      </c>
      <c r="J210" s="8">
        <v>18.75914</v>
      </c>
      <c r="K210" s="8">
        <v>35.21608</v>
      </c>
      <c r="L210" s="8"/>
      <c r="M210" s="7"/>
    </row>
    <row r="211" spans="1:13" ht="24">
      <c r="A211" s="4">
        <v>31</v>
      </c>
      <c r="B211" s="72">
        <v>20836</v>
      </c>
      <c r="C211" s="8">
        <v>260.93</v>
      </c>
      <c r="D211" s="8">
        <v>24.137</v>
      </c>
      <c r="E211" s="8">
        <f t="shared" si="15"/>
        <v>2.0854368</v>
      </c>
      <c r="F211" s="8">
        <f t="shared" si="18"/>
        <v>19.711836666666667</v>
      </c>
      <c r="G211" s="8">
        <f t="shared" si="19"/>
        <v>41.107789580256004</v>
      </c>
      <c r="H211" s="64" t="s">
        <v>145</v>
      </c>
      <c r="I211" s="8">
        <v>19.1438</v>
      </c>
      <c r="J211" s="8">
        <v>26.63389</v>
      </c>
      <c r="K211" s="8">
        <v>13.35782</v>
      </c>
      <c r="L211" s="8"/>
      <c r="M211" s="7"/>
    </row>
    <row r="212" spans="1:13" ht="24">
      <c r="A212" s="4">
        <v>32</v>
      </c>
      <c r="B212" s="72">
        <v>20848</v>
      </c>
      <c r="C212" s="8">
        <v>260.9</v>
      </c>
      <c r="D212" s="8">
        <v>23.291</v>
      </c>
      <c r="E212" s="8">
        <f t="shared" si="15"/>
        <v>2.0123424</v>
      </c>
      <c r="F212" s="8">
        <f t="shared" si="18"/>
        <v>29.248723333333334</v>
      </c>
      <c r="G212" s="8">
        <f t="shared" si="19"/>
        <v>58.858446109536004</v>
      </c>
      <c r="H212" s="64" t="s">
        <v>146</v>
      </c>
      <c r="I212" s="8">
        <v>28.50252</v>
      </c>
      <c r="J212" s="8">
        <v>27.83113</v>
      </c>
      <c r="K212" s="8">
        <v>31.41252</v>
      </c>
      <c r="L212" s="8"/>
      <c r="M212" s="7"/>
    </row>
    <row r="213" spans="1:13" ht="24">
      <c r="A213" s="4">
        <v>33</v>
      </c>
      <c r="B213" s="72">
        <v>20858</v>
      </c>
      <c r="C213" s="8">
        <v>260.65</v>
      </c>
      <c r="D213" s="8">
        <v>10.131</v>
      </c>
      <c r="E213" s="8">
        <f t="shared" si="15"/>
        <v>0.8753184</v>
      </c>
      <c r="F213" s="8">
        <f t="shared" si="18"/>
        <v>40.49049</v>
      </c>
      <c r="G213" s="8">
        <f t="shared" si="19"/>
        <v>35.442070922016</v>
      </c>
      <c r="H213" s="64" t="s">
        <v>147</v>
      </c>
      <c r="I213" s="8">
        <v>32.5344</v>
      </c>
      <c r="J213" s="8">
        <v>53.18774</v>
      </c>
      <c r="K213" s="8">
        <v>35.74933</v>
      </c>
      <c r="L213" s="8"/>
      <c r="M213" s="7"/>
    </row>
    <row r="214" spans="1:13" ht="24">
      <c r="A214" s="4">
        <v>34</v>
      </c>
      <c r="B214" s="72">
        <v>20867</v>
      </c>
      <c r="C214" s="8">
        <v>260.87</v>
      </c>
      <c r="D214" s="8">
        <v>22.698</v>
      </c>
      <c r="E214" s="8">
        <f t="shared" si="15"/>
        <v>1.9611072</v>
      </c>
      <c r="F214" s="8">
        <f t="shared" si="18"/>
        <v>27.87045666666667</v>
      </c>
      <c r="G214" s="8">
        <f t="shared" si="19"/>
        <v>54.656953236288004</v>
      </c>
      <c r="H214" s="64" t="s">
        <v>148</v>
      </c>
      <c r="I214" s="8">
        <v>33.75775</v>
      </c>
      <c r="J214" s="8">
        <v>24.03336</v>
      </c>
      <c r="K214" s="8">
        <v>25.82026</v>
      </c>
      <c r="L214" s="8"/>
      <c r="M214" s="7"/>
    </row>
    <row r="215" spans="1:13" ht="24">
      <c r="A215" s="4">
        <v>35</v>
      </c>
      <c r="B215" s="72">
        <v>20879</v>
      </c>
      <c r="C215" s="8">
        <v>260.55</v>
      </c>
      <c r="D215" s="8">
        <v>8.56</v>
      </c>
      <c r="E215" s="8">
        <f t="shared" si="15"/>
        <v>0.7395840000000001</v>
      </c>
      <c r="F215" s="8">
        <f t="shared" si="18"/>
        <v>23.441060000000004</v>
      </c>
      <c r="G215" s="8">
        <f t="shared" si="19"/>
        <v>17.336632919040007</v>
      </c>
      <c r="H215" s="64" t="s">
        <v>149</v>
      </c>
      <c r="I215" s="8">
        <v>23.31002</v>
      </c>
      <c r="J215" s="8">
        <v>24.04226</v>
      </c>
      <c r="K215" s="8">
        <v>22.9709</v>
      </c>
      <c r="L215" s="8"/>
      <c r="M215" s="7"/>
    </row>
    <row r="216" spans="1:13" ht="24">
      <c r="A216" s="4">
        <v>36</v>
      </c>
      <c r="B216" s="72">
        <v>20889</v>
      </c>
      <c r="C216" s="8">
        <v>260.6</v>
      </c>
      <c r="D216" s="8">
        <v>8.925</v>
      </c>
      <c r="E216" s="8">
        <f t="shared" si="15"/>
        <v>0.7711200000000001</v>
      </c>
      <c r="F216" s="8">
        <f t="shared" si="18"/>
        <v>15.106963333333335</v>
      </c>
      <c r="G216" s="8">
        <f t="shared" si="19"/>
        <v>11.649281565600003</v>
      </c>
      <c r="H216" s="64" t="s">
        <v>150</v>
      </c>
      <c r="I216" s="8">
        <v>21.16932</v>
      </c>
      <c r="J216" s="8">
        <v>13.46348</v>
      </c>
      <c r="K216" s="8">
        <v>10.68809</v>
      </c>
      <c r="L216" s="8"/>
      <c r="M216" s="7"/>
    </row>
    <row r="217" spans="1:14" ht="24">
      <c r="A217" s="61">
        <v>37</v>
      </c>
      <c r="B217" s="73">
        <v>20906</v>
      </c>
      <c r="C217" s="62">
        <v>261.05</v>
      </c>
      <c r="D217" s="62">
        <v>9.9</v>
      </c>
      <c r="E217" s="62">
        <f t="shared" si="15"/>
        <v>0.8553600000000001</v>
      </c>
      <c r="F217" s="62">
        <f t="shared" si="18"/>
        <v>17.119913333333333</v>
      </c>
      <c r="G217" s="62">
        <f t="shared" si="19"/>
        <v>14.643689068800002</v>
      </c>
      <c r="H217" s="90" t="s">
        <v>151</v>
      </c>
      <c r="I217" s="62">
        <v>19.715</v>
      </c>
      <c r="J217" s="62">
        <v>12.41332</v>
      </c>
      <c r="K217" s="62">
        <v>19.23142</v>
      </c>
      <c r="L217" s="8"/>
      <c r="M217" s="7"/>
      <c r="N217" s="5"/>
    </row>
    <row r="218" spans="1:15" ht="24">
      <c r="A218" s="4">
        <v>1</v>
      </c>
      <c r="B218" s="72">
        <v>20947</v>
      </c>
      <c r="C218" s="8">
        <v>261.35</v>
      </c>
      <c r="D218" s="8">
        <v>65.23</v>
      </c>
      <c r="E218" s="8">
        <f t="shared" si="15"/>
        <v>5.635872000000001</v>
      </c>
      <c r="F218" s="8">
        <f t="shared" si="18"/>
        <v>28.11273288244642</v>
      </c>
      <c r="G218" s="8">
        <f t="shared" si="19"/>
        <v>158.4397640956591</v>
      </c>
      <c r="H218" s="87" t="s">
        <v>23</v>
      </c>
      <c r="I218" s="8">
        <f>การคำนวณตะกอน!F6</f>
        <v>38.35373948961566</v>
      </c>
      <c r="J218" s="8">
        <f>การคำนวณตะกอน!F7</f>
        <v>25.93789940606602</v>
      </c>
      <c r="K218" s="8">
        <f>การคำนวณตะกอน!F8</f>
        <v>20.046559751657576</v>
      </c>
      <c r="L218" s="95" t="s">
        <v>152</v>
      </c>
      <c r="M218" s="96"/>
      <c r="N218" s="96"/>
      <c r="O218" s="97"/>
    </row>
    <row r="219" spans="1:13" ht="24">
      <c r="A219" s="4">
        <v>2</v>
      </c>
      <c r="B219" s="72">
        <v>20960</v>
      </c>
      <c r="C219" s="8">
        <v>261.12</v>
      </c>
      <c r="D219" s="8">
        <v>42.78</v>
      </c>
      <c r="E219" s="8">
        <f t="shared" si="15"/>
        <v>3.6961920000000004</v>
      </c>
      <c r="F219" s="8">
        <f t="shared" si="18"/>
        <v>54.344421549113825</v>
      </c>
      <c r="G219" s="8">
        <f t="shared" si="19"/>
        <v>200.86741617446214</v>
      </c>
      <c r="H219" s="87" t="s">
        <v>24</v>
      </c>
      <c r="I219" s="8">
        <f>การคำนวณตะกอน!F9</f>
        <v>58.59947260478841</v>
      </c>
      <c r="J219" s="8">
        <f>การคำนวณตะกอน!F10</f>
        <v>49.00938477580504</v>
      </c>
      <c r="K219" s="8">
        <f>การคำนวณตะกอน!F11</f>
        <v>55.424407266748005</v>
      </c>
      <c r="L219" s="5"/>
      <c r="M219" s="5"/>
    </row>
    <row r="220" spans="1:13" ht="24">
      <c r="A220" s="4">
        <v>3</v>
      </c>
      <c r="B220" s="72">
        <v>20968</v>
      </c>
      <c r="C220" s="8">
        <v>260.95</v>
      </c>
      <c r="D220" s="8">
        <v>8.897</v>
      </c>
      <c r="E220" s="8">
        <f t="shared" si="15"/>
        <v>0.7687008000000001</v>
      </c>
      <c r="F220" s="8">
        <f t="shared" si="18"/>
        <v>29.339487219251705</v>
      </c>
      <c r="G220" s="8">
        <f t="shared" si="19"/>
        <v>22.553287297028564</v>
      </c>
      <c r="H220" s="87" t="s">
        <v>135</v>
      </c>
      <c r="I220" s="8">
        <f>การคำนวณตะกอน!F12</f>
        <v>31.344723064168676</v>
      </c>
      <c r="J220" s="8">
        <f>การคำนวณตะกอน!F13</f>
        <v>19.146417879315088</v>
      </c>
      <c r="K220" s="8">
        <f>การคำนวณตะกอน!F14</f>
        <v>37.52732071427135</v>
      </c>
      <c r="L220" s="5"/>
      <c r="M220" s="5"/>
    </row>
    <row r="221" spans="1:13" ht="24">
      <c r="A221" s="4">
        <v>4</v>
      </c>
      <c r="B221" s="72">
        <v>20976</v>
      </c>
      <c r="C221" s="8">
        <v>261.25</v>
      </c>
      <c r="D221" s="8">
        <v>64</v>
      </c>
      <c r="E221" s="8">
        <f t="shared" si="15"/>
        <v>5.5296</v>
      </c>
      <c r="F221" s="8">
        <f t="shared" si="18"/>
        <v>28.333533586048947</v>
      </c>
      <c r="G221" s="8">
        <f t="shared" si="19"/>
        <v>156.67310731741625</v>
      </c>
      <c r="H221" s="87" t="s">
        <v>108</v>
      </c>
      <c r="I221" s="8">
        <f>การคำนวณตะกอน!F15</f>
        <v>34.45762374926839</v>
      </c>
      <c r="J221" s="8">
        <f>การคำนวณตะกอน!F16</f>
        <v>31.81336161186362</v>
      </c>
      <c r="K221" s="8">
        <f>การคำนวณตะกอน!F17</f>
        <v>18.729615397014847</v>
      </c>
      <c r="L221" s="5"/>
      <c r="M221" s="5"/>
    </row>
    <row r="222" spans="1:13" ht="24">
      <c r="A222" s="4">
        <v>5</v>
      </c>
      <c r="B222" s="72">
        <v>20988</v>
      </c>
      <c r="C222" s="8">
        <v>261.35</v>
      </c>
      <c r="D222" s="8">
        <v>75.844</v>
      </c>
      <c r="E222" s="8">
        <f t="shared" si="15"/>
        <v>6.5529215999999995</v>
      </c>
      <c r="F222" s="8">
        <f t="shared" si="18"/>
        <v>17.498683605614936</v>
      </c>
      <c r="G222" s="8">
        <f t="shared" si="19"/>
        <v>114.66750177079999</v>
      </c>
      <c r="H222" s="64" t="s">
        <v>26</v>
      </c>
      <c r="I222" s="8">
        <f>การคำนวณตะกอน!F18</f>
        <v>34.794415920576256</v>
      </c>
      <c r="J222" s="8">
        <f>การคำนวณตะกอน!F19</f>
        <v>8.205368655486495</v>
      </c>
      <c r="K222" s="8">
        <f>การคำนวณตะกอน!F20</f>
        <v>9.496266240782054</v>
      </c>
      <c r="L222" s="5"/>
      <c r="M222" s="5"/>
    </row>
    <row r="223" spans="1:13" ht="24">
      <c r="A223" s="4">
        <v>6</v>
      </c>
      <c r="B223" s="72">
        <v>20998</v>
      </c>
      <c r="C223" s="8">
        <v>260.8</v>
      </c>
      <c r="D223" s="8">
        <v>16.304</v>
      </c>
      <c r="E223" s="8">
        <f t="shared" si="15"/>
        <v>1.4086656</v>
      </c>
      <c r="F223" s="8">
        <f t="shared" si="18"/>
        <v>37.58686520516405</v>
      </c>
      <c r="G223" s="8">
        <f t="shared" si="19"/>
        <v>52.947324026351545</v>
      </c>
      <c r="H223" s="64" t="s">
        <v>27</v>
      </c>
      <c r="I223" s="8">
        <f>การคำนวณตะกอน!F21</f>
        <v>46.04830373086745</v>
      </c>
      <c r="J223" s="8">
        <f>การคำนวณตะกอน!F22</f>
        <v>30.72668612691694</v>
      </c>
      <c r="K223" s="8">
        <f>การคำนวณตะกอน!F23</f>
        <v>35.985605757707766</v>
      </c>
      <c r="L223" s="5"/>
      <c r="M223" s="5"/>
    </row>
    <row r="224" spans="1:13" ht="24">
      <c r="A224" s="4">
        <v>7</v>
      </c>
      <c r="B224" s="72">
        <v>21009</v>
      </c>
      <c r="C224" s="8">
        <v>260.4</v>
      </c>
      <c r="D224" s="8">
        <v>3.731</v>
      </c>
      <c r="E224" s="8">
        <f t="shared" si="15"/>
        <v>0.3223584</v>
      </c>
      <c r="F224" s="8">
        <f t="shared" si="18"/>
        <v>19.529550014453893</v>
      </c>
      <c r="G224" s="8">
        <f t="shared" si="19"/>
        <v>6.295514495379334</v>
      </c>
      <c r="H224" s="64" t="s">
        <v>136</v>
      </c>
      <c r="I224" s="8">
        <f>การคำนวณตะกอน!F24</f>
        <v>21.332144676499755</v>
      </c>
      <c r="J224" s="8">
        <f>การคำนวณตะกอน!F25</f>
        <v>9.406389626121832</v>
      </c>
      <c r="K224" s="8">
        <f>การคำนวณตะกอน!F26</f>
        <v>27.850115740740094</v>
      </c>
      <c r="L224" s="5"/>
      <c r="M224" s="5"/>
    </row>
    <row r="225" spans="1:13" ht="24">
      <c r="A225" s="4">
        <v>8</v>
      </c>
      <c r="B225" s="72">
        <v>21019</v>
      </c>
      <c r="C225" s="8">
        <v>261.33</v>
      </c>
      <c r="D225" s="8">
        <v>72.171</v>
      </c>
      <c r="E225" s="8">
        <f t="shared" si="15"/>
        <v>6.235574400000001</v>
      </c>
      <c r="F225" s="8">
        <f t="shared" si="18"/>
        <v>62.40101748216144</v>
      </c>
      <c r="G225" s="8">
        <f t="shared" si="19"/>
        <v>389.1061871457184</v>
      </c>
      <c r="H225" s="64" t="s">
        <v>110</v>
      </c>
      <c r="I225" s="8">
        <f>การคำนวณตะกอน!F27</f>
        <v>45.263498221813286</v>
      </c>
      <c r="J225" s="8">
        <f>การคำนวณตะกอน!F28</f>
        <v>67.35134330581232</v>
      </c>
      <c r="K225" s="8">
        <f>การคำนวณตะกอน!F29</f>
        <v>74.58821091885872</v>
      </c>
      <c r="L225" s="5"/>
      <c r="M225" s="5"/>
    </row>
    <row r="226" spans="1:13" ht="24">
      <c r="A226" s="4">
        <v>9</v>
      </c>
      <c r="B226" s="72">
        <v>21030</v>
      </c>
      <c r="C226" s="8">
        <v>261.79</v>
      </c>
      <c r="D226" s="8">
        <v>130.683</v>
      </c>
      <c r="E226" s="8">
        <f t="shared" si="15"/>
        <v>11.2910112</v>
      </c>
      <c r="F226" s="8">
        <f t="shared" si="18"/>
        <v>78.65498063577357</v>
      </c>
      <c r="G226" s="8">
        <f t="shared" si="19"/>
        <v>888.0942672943024</v>
      </c>
      <c r="H226" s="64" t="s">
        <v>153</v>
      </c>
      <c r="I226" s="8">
        <f>การคำนวณตะกอน!F30</f>
        <v>72.15392838055331</v>
      </c>
      <c r="J226" s="8">
        <f>การคำนวณตะกอน!F31</f>
        <v>73.64739765485113</v>
      </c>
      <c r="K226" s="8">
        <f>การคำนวณตะกอน!F32</f>
        <v>90.16361587191628</v>
      </c>
      <c r="L226" s="5"/>
      <c r="M226" s="5"/>
    </row>
    <row r="227" spans="1:13" ht="24">
      <c r="A227" s="4">
        <v>10</v>
      </c>
      <c r="B227" s="72">
        <v>21038</v>
      </c>
      <c r="C227" s="8">
        <v>261.45</v>
      </c>
      <c r="D227" s="8">
        <v>91.794</v>
      </c>
      <c r="E227" s="8">
        <f t="shared" si="15"/>
        <v>7.9310016</v>
      </c>
      <c r="F227" s="8">
        <f t="shared" si="18"/>
        <v>36.48145728985736</v>
      </c>
      <c r="G227" s="8">
        <f t="shared" si="19"/>
        <v>289.3344961361904</v>
      </c>
      <c r="H227" s="64" t="s">
        <v>154</v>
      </c>
      <c r="I227" s="8">
        <f>การคำนวณตะกอน!F33</f>
        <v>36.93065244149648</v>
      </c>
      <c r="J227" s="8">
        <f>การคำนวณตะกอน!F34</f>
        <v>35.054272623826904</v>
      </c>
      <c r="K227" s="8">
        <f>การคำนวณตะกอน!F35</f>
        <v>37.45944680424871</v>
      </c>
      <c r="L227" s="5"/>
      <c r="M227" s="5"/>
    </row>
    <row r="228" spans="1:13" ht="24">
      <c r="A228" s="4">
        <v>11</v>
      </c>
      <c r="B228" s="72">
        <v>21050</v>
      </c>
      <c r="C228" s="8">
        <v>261.63</v>
      </c>
      <c r="D228" s="8">
        <v>101.91</v>
      </c>
      <c r="E228" s="8">
        <f t="shared" si="15"/>
        <v>8.805024</v>
      </c>
      <c r="F228" s="8">
        <f t="shared" si="18"/>
        <v>86.35384359821477</v>
      </c>
      <c r="G228" s="8">
        <f t="shared" si="19"/>
        <v>760.3476653745273</v>
      </c>
      <c r="H228" s="64" t="s">
        <v>155</v>
      </c>
      <c r="I228" s="8">
        <f>การคำนวณตะกอน!F36</f>
        <v>103.66051182381175</v>
      </c>
      <c r="J228" s="8">
        <f>การคำนวณตะกอน!F37</f>
        <v>81.8379758240068</v>
      </c>
      <c r="K228" s="8">
        <f>การคำนวณตะกอน!F38</f>
        <v>73.56304314682575</v>
      </c>
      <c r="L228" s="5"/>
      <c r="M228" s="5"/>
    </row>
    <row r="229" spans="1:13" ht="24">
      <c r="A229" s="4">
        <v>12</v>
      </c>
      <c r="B229" s="72">
        <v>21060</v>
      </c>
      <c r="C229" s="8">
        <v>262</v>
      </c>
      <c r="D229" s="8">
        <v>194.726</v>
      </c>
      <c r="E229" s="8">
        <f t="shared" si="15"/>
        <v>16.8243264</v>
      </c>
      <c r="F229" s="8">
        <f t="shared" si="18"/>
        <v>90.89141174595535</v>
      </c>
      <c r="G229" s="8">
        <f t="shared" si="19"/>
        <v>1529.1867781707467</v>
      </c>
      <c r="H229" s="64" t="s">
        <v>156</v>
      </c>
      <c r="I229" s="8">
        <f>การคำนวณตะกอน!F39</f>
        <v>90.14644197513908</v>
      </c>
      <c r="J229" s="8">
        <f>การคำนวณตะกอน!F40</f>
        <v>99.29806539974786</v>
      </c>
      <c r="K229" s="8">
        <f>การคำนวณตะกอน!F41</f>
        <v>83.22972786297912</v>
      </c>
      <c r="L229" s="5"/>
      <c r="M229" s="5"/>
    </row>
    <row r="230" spans="1:13" ht="24">
      <c r="A230" s="4">
        <v>13</v>
      </c>
      <c r="B230" s="72">
        <v>21065</v>
      </c>
      <c r="C230" s="8">
        <v>263.13</v>
      </c>
      <c r="D230" s="8">
        <v>386.42</v>
      </c>
      <c r="E230" s="8">
        <f t="shared" si="15"/>
        <v>33.38668800000001</v>
      </c>
      <c r="F230" s="8">
        <f aca="true" t="shared" si="21" ref="F230:F240">+AVERAGE(I230:K230)</f>
        <v>128.63812462707176</v>
      </c>
      <c r="G230" s="8">
        <f aca="true" t="shared" si="22" ref="G230:G240">F230*E230</f>
        <v>4294.800931829162</v>
      </c>
      <c r="H230" s="64" t="s">
        <v>181</v>
      </c>
      <c r="I230" s="8">
        <f>การคำนวณตะกอน!F42</f>
        <v>101.45651589104772</v>
      </c>
      <c r="J230" s="8">
        <f>การคำนวณตะกอน!F43</f>
        <v>149.21955501274883</v>
      </c>
      <c r="K230" s="8">
        <f>การคำนวณตะกอน!F44</f>
        <v>135.23830297741875</v>
      </c>
      <c r="L230" s="5"/>
      <c r="M230" s="5"/>
    </row>
    <row r="231" spans="1:13" ht="24">
      <c r="A231" s="4">
        <v>14</v>
      </c>
      <c r="B231" s="72">
        <v>21067</v>
      </c>
      <c r="C231" s="8">
        <v>264.22</v>
      </c>
      <c r="D231" s="8">
        <v>648.17</v>
      </c>
      <c r="E231" s="8">
        <f t="shared" si="15"/>
        <v>56.001888</v>
      </c>
      <c r="F231" s="8">
        <f t="shared" si="21"/>
        <v>146.62234051174514</v>
      </c>
      <c r="G231" s="8">
        <f t="shared" si="22"/>
        <v>8211.127891636614</v>
      </c>
      <c r="H231" s="64" t="s">
        <v>182</v>
      </c>
      <c r="I231" s="8">
        <f>การคำนวณตะกอน!F45</f>
        <v>133.62556561087484</v>
      </c>
      <c r="J231" s="8">
        <f>การคำนวณตะกอน!F46</f>
        <v>127.73784787271966</v>
      </c>
      <c r="K231" s="8">
        <f>การคำนวณตะกอน!F47</f>
        <v>178.50360805164092</v>
      </c>
      <c r="L231" s="5"/>
      <c r="M231" s="5"/>
    </row>
    <row r="232" spans="1:13" ht="24">
      <c r="A232" s="4">
        <v>15</v>
      </c>
      <c r="B232" s="72">
        <v>21079</v>
      </c>
      <c r="C232" s="8">
        <v>261.6</v>
      </c>
      <c r="D232" s="8">
        <v>158.505</v>
      </c>
      <c r="E232" s="8">
        <f t="shared" si="15"/>
        <v>13.694832</v>
      </c>
      <c r="F232" s="8">
        <f t="shared" si="21"/>
        <v>45.37097931076821</v>
      </c>
      <c r="G232" s="8">
        <f t="shared" si="22"/>
        <v>621.3479393364464</v>
      </c>
      <c r="H232" s="64" t="s">
        <v>183</v>
      </c>
      <c r="I232" s="8">
        <f>การคำนวณตะกอน!F48</f>
        <v>53.26738323980938</v>
      </c>
      <c r="J232" s="8">
        <f>การคำนวณตะกอน!F49</f>
        <v>46.74577490113351</v>
      </c>
      <c r="K232" s="8">
        <f>การคำนวณตะกอน!F50</f>
        <v>36.09977979136174</v>
      </c>
      <c r="L232" s="5"/>
      <c r="M232" s="5"/>
    </row>
    <row r="233" spans="1:13" ht="24">
      <c r="A233" s="4">
        <v>16</v>
      </c>
      <c r="B233" s="72">
        <v>21100</v>
      </c>
      <c r="C233" s="8">
        <v>261.53</v>
      </c>
      <c r="D233" s="8">
        <v>162.406</v>
      </c>
      <c r="E233" s="8">
        <f t="shared" si="15"/>
        <v>14.031878400000002</v>
      </c>
      <c r="F233" s="8">
        <f t="shared" si="21"/>
        <v>54.46489724338522</v>
      </c>
      <c r="G233" s="8">
        <f t="shared" si="22"/>
        <v>764.2448151876766</v>
      </c>
      <c r="H233" s="64" t="s">
        <v>184</v>
      </c>
      <c r="I233" s="8">
        <f>การคำนวณตะกอน!F51</f>
        <v>43.67575122293096</v>
      </c>
      <c r="J233" s="8">
        <f>การคำนวณตะกอน!F52</f>
        <v>61.60830090790903</v>
      </c>
      <c r="K233" s="8">
        <f>การคำนวณตะกอน!F53</f>
        <v>58.11063959931565</v>
      </c>
      <c r="L233" s="5"/>
      <c r="M233" s="5"/>
    </row>
    <row r="234" spans="1:13" ht="24">
      <c r="A234" s="4">
        <v>17</v>
      </c>
      <c r="B234" s="72">
        <v>21113</v>
      </c>
      <c r="C234" s="8">
        <v>261.13</v>
      </c>
      <c r="D234" s="8">
        <v>50.18</v>
      </c>
      <c r="E234" s="8">
        <f t="shared" si="15"/>
        <v>4.335552</v>
      </c>
      <c r="F234" s="8">
        <f t="shared" si="21"/>
        <v>22.131999476125497</v>
      </c>
      <c r="G234" s="8">
        <f t="shared" si="22"/>
        <v>95.95443459271485</v>
      </c>
      <c r="H234" s="64" t="s">
        <v>139</v>
      </c>
      <c r="I234" s="8">
        <f>การคำนวณตะกอน!F54</f>
        <v>11.030628378130363</v>
      </c>
      <c r="J234" s="8">
        <f>การคำนวณตะกอน!F55</f>
        <v>31.595028123010383</v>
      </c>
      <c r="K234" s="8">
        <f>การคำนวณตะกอน!F56</f>
        <v>23.770341927235744</v>
      </c>
      <c r="L234" s="5"/>
      <c r="M234" s="5"/>
    </row>
    <row r="235" spans="1:13" ht="24">
      <c r="A235" s="4">
        <v>18</v>
      </c>
      <c r="B235" s="72">
        <v>21121</v>
      </c>
      <c r="C235" s="8">
        <v>261.57</v>
      </c>
      <c r="D235" s="8">
        <v>154.34</v>
      </c>
      <c r="E235" s="8">
        <f t="shared" si="15"/>
        <v>13.334976000000001</v>
      </c>
      <c r="F235" s="8">
        <f t="shared" si="21"/>
        <v>28.23132048812172</v>
      </c>
      <c r="G235" s="8">
        <f t="shared" si="22"/>
        <v>376.46398115741147</v>
      </c>
      <c r="H235" s="64" t="s">
        <v>140</v>
      </c>
      <c r="I235" s="8">
        <f>การคำนวณตะกอน!F57</f>
        <v>26.749218562145412</v>
      </c>
      <c r="J235" s="8">
        <f>การคำนวณตะกอน!F58</f>
        <v>31.377261499430567</v>
      </c>
      <c r="K235" s="8">
        <f>การคำนวณตะกอน!F59</f>
        <v>26.567481402789188</v>
      </c>
      <c r="L235" s="5"/>
      <c r="M235" s="5"/>
    </row>
    <row r="236" spans="1:13" ht="24">
      <c r="A236" s="4">
        <v>19</v>
      </c>
      <c r="B236" s="72">
        <v>21134</v>
      </c>
      <c r="C236" s="8">
        <v>261.85</v>
      </c>
      <c r="D236" s="8">
        <v>132.972</v>
      </c>
      <c r="E236" s="8">
        <f t="shared" si="15"/>
        <v>11.4887808</v>
      </c>
      <c r="F236" s="8">
        <f t="shared" si="21"/>
        <v>55.19096752035313</v>
      </c>
      <c r="G236" s="8">
        <f t="shared" si="22"/>
        <v>634.0769279812566</v>
      </c>
      <c r="H236" s="64" t="s">
        <v>141</v>
      </c>
      <c r="I236" s="8">
        <f>การคำนวณตะกอน!F60</f>
        <v>47.60853800802058</v>
      </c>
      <c r="J236" s="8">
        <f>การคำนวณตะกอน!F61</f>
        <v>53.0513683594255</v>
      </c>
      <c r="K236" s="8">
        <f>การคำนวณตะกอน!F62</f>
        <v>64.91299619361328</v>
      </c>
      <c r="L236" s="5"/>
      <c r="M236" s="5"/>
    </row>
    <row r="237" spans="1:13" ht="24">
      <c r="A237" s="4">
        <v>20</v>
      </c>
      <c r="B237" s="72">
        <v>21141</v>
      </c>
      <c r="C237" s="8">
        <v>261.15</v>
      </c>
      <c r="D237" s="8">
        <v>55.936</v>
      </c>
      <c r="E237" s="8">
        <f t="shared" si="15"/>
        <v>4.8328704</v>
      </c>
      <c r="F237" s="8">
        <f t="shared" si="21"/>
        <v>50.50353710273179</v>
      </c>
      <c r="G237" s="8">
        <f t="shared" si="22"/>
        <v>244.07704955909423</v>
      </c>
      <c r="H237" s="64" t="s">
        <v>142</v>
      </c>
      <c r="I237" s="8">
        <f>การคำนวณตะกอน!F63</f>
        <v>56.575648756691386</v>
      </c>
      <c r="J237" s="8">
        <f>การคำนวณตะกอน!F64</f>
        <v>49.83235411731451</v>
      </c>
      <c r="K237" s="8">
        <f>การคำนวณตะกอน!F65</f>
        <v>45.102608434189484</v>
      </c>
      <c r="L237" s="5"/>
      <c r="M237" s="5"/>
    </row>
    <row r="238" spans="1:13" ht="24">
      <c r="A238" s="4">
        <v>21</v>
      </c>
      <c r="B238" s="72">
        <v>21151</v>
      </c>
      <c r="C238" s="8">
        <v>260.95</v>
      </c>
      <c r="D238" s="8">
        <v>8.894</v>
      </c>
      <c r="E238" s="8">
        <f t="shared" si="15"/>
        <v>0.7684416000000001</v>
      </c>
      <c r="F238" s="8">
        <f t="shared" si="21"/>
        <v>41.163679761696535</v>
      </c>
      <c r="G238" s="8">
        <f t="shared" si="22"/>
        <v>31.631883937965707</v>
      </c>
      <c r="H238" s="64" t="s">
        <v>129</v>
      </c>
      <c r="I238" s="8">
        <f>การคำนวณตะกอน!F66</f>
        <v>44.200421285260504</v>
      </c>
      <c r="J238" s="8">
        <f>การคำนวณตะกอน!F67</f>
        <v>34.24557295479206</v>
      </c>
      <c r="K238" s="8">
        <f>การคำนวณตะกอน!F68</f>
        <v>45.04504504503706</v>
      </c>
      <c r="L238" s="5"/>
      <c r="M238" s="5"/>
    </row>
    <row r="239" spans="1:13" ht="24">
      <c r="A239" s="4">
        <v>22</v>
      </c>
      <c r="B239" s="72">
        <v>21163</v>
      </c>
      <c r="C239" s="8">
        <v>260.72</v>
      </c>
      <c r="D239" s="8">
        <v>12.381</v>
      </c>
      <c r="E239" s="8">
        <f t="shared" si="15"/>
        <v>1.0697184000000002</v>
      </c>
      <c r="F239" s="8">
        <f t="shared" si="21"/>
        <v>27.3066093887506</v>
      </c>
      <c r="G239" s="8">
        <f t="shared" si="22"/>
        <v>29.210382504759277</v>
      </c>
      <c r="H239" s="64" t="s">
        <v>130</v>
      </c>
      <c r="I239" s="8">
        <f>การคำนวณตะกอน!F69</f>
        <v>23.152335130048463</v>
      </c>
      <c r="J239" s="8">
        <f>การคำนวณตะกอน!F70</f>
        <v>21.813649111858926</v>
      </c>
      <c r="K239" s="8">
        <f>การคำนวณตะกอน!F71</f>
        <v>36.95384392434441</v>
      </c>
      <c r="L239" s="5"/>
      <c r="M239" s="5"/>
    </row>
    <row r="240" spans="1:13" ht="24">
      <c r="A240" s="4">
        <v>23</v>
      </c>
      <c r="B240" s="72">
        <v>21171</v>
      </c>
      <c r="C240" s="8">
        <v>260.77</v>
      </c>
      <c r="D240" s="8">
        <v>19.485</v>
      </c>
      <c r="E240" s="8">
        <f t="shared" si="15"/>
        <v>1.6835040000000001</v>
      </c>
      <c r="F240" s="8">
        <f t="shared" si="21"/>
        <v>30.743279244839687</v>
      </c>
      <c r="G240" s="8">
        <f t="shared" si="22"/>
        <v>51.75643358180459</v>
      </c>
      <c r="H240" s="64" t="s">
        <v>143</v>
      </c>
      <c r="I240" s="8">
        <f>การคำนวณตะกอน!F72</f>
        <v>46.79523539420612</v>
      </c>
      <c r="J240" s="8">
        <f>การคำนวณตะกอน!F73</f>
        <v>17.102300259385537</v>
      </c>
      <c r="K240" s="8">
        <f>การคำนวณตะกอน!F74</f>
        <v>28.33230208092742</v>
      </c>
      <c r="L240" s="5"/>
      <c r="M240" s="5"/>
    </row>
    <row r="241" spans="1:13" ht="24">
      <c r="A241" s="4">
        <v>24</v>
      </c>
      <c r="B241" s="72">
        <v>21178</v>
      </c>
      <c r="C241" s="8">
        <v>260.43</v>
      </c>
      <c r="D241" s="8">
        <v>5.031</v>
      </c>
      <c r="E241" s="8">
        <f t="shared" si="15"/>
        <v>0.4346784</v>
      </c>
      <c r="F241" s="8">
        <f aca="true" t="shared" si="23" ref="F241:F260">+AVERAGE(I241:K241)</f>
        <v>15.07871438499133</v>
      </c>
      <c r="G241" s="8">
        <f aca="true" t="shared" si="24" ref="G241:G260">F241*E241</f>
        <v>6.554391442925016</v>
      </c>
      <c r="H241" s="64" t="s">
        <v>185</v>
      </c>
      <c r="I241" s="8">
        <f>การคำนวณตะกอน!F75</f>
        <v>21.028125117348797</v>
      </c>
      <c r="J241" s="8">
        <f>การคำนวณตะกอน!F76</f>
        <v>1.5963730404597152</v>
      </c>
      <c r="K241" s="8">
        <f>การคำนวณตะกอน!F77</f>
        <v>22.611644997165474</v>
      </c>
      <c r="L241" s="5"/>
      <c r="M241" s="5"/>
    </row>
    <row r="242" spans="1:13" ht="24">
      <c r="A242" s="4">
        <v>25</v>
      </c>
      <c r="B242" s="72">
        <v>21193</v>
      </c>
      <c r="C242" s="8">
        <v>260.35</v>
      </c>
      <c r="D242" s="8">
        <v>1.357</v>
      </c>
      <c r="E242" s="8">
        <f t="shared" si="15"/>
        <v>0.11724480000000001</v>
      </c>
      <c r="F242" s="8">
        <f t="shared" si="23"/>
        <v>46.92884333333333</v>
      </c>
      <c r="G242" s="8">
        <f t="shared" si="24"/>
        <v>5.502162850848</v>
      </c>
      <c r="H242" s="64" t="s">
        <v>126</v>
      </c>
      <c r="I242" s="8">
        <v>43.93046</v>
      </c>
      <c r="J242" s="8">
        <v>58.09781</v>
      </c>
      <c r="K242" s="8">
        <v>38.75826</v>
      </c>
      <c r="L242" s="5"/>
      <c r="M242" s="5"/>
    </row>
    <row r="243" spans="1:13" ht="24">
      <c r="A243" s="4">
        <v>26</v>
      </c>
      <c r="B243" s="72">
        <v>21201</v>
      </c>
      <c r="C243" s="8">
        <v>261.15</v>
      </c>
      <c r="D243" s="8">
        <v>49.675</v>
      </c>
      <c r="E243" s="8">
        <f t="shared" si="15"/>
        <v>4.29192</v>
      </c>
      <c r="F243" s="8">
        <f t="shared" si="23"/>
        <v>50.475163333333334</v>
      </c>
      <c r="G243" s="8">
        <f t="shared" si="24"/>
        <v>216.63536301360003</v>
      </c>
      <c r="H243" s="64" t="s">
        <v>127</v>
      </c>
      <c r="I243" s="8">
        <v>50.91947</v>
      </c>
      <c r="J243" s="8">
        <v>52.06457</v>
      </c>
      <c r="K243" s="8">
        <v>48.44145</v>
      </c>
      <c r="L243" s="5"/>
      <c r="M243" s="5"/>
    </row>
    <row r="244" spans="1:13" ht="24">
      <c r="A244" s="4">
        <v>27</v>
      </c>
      <c r="B244" s="72">
        <v>21213</v>
      </c>
      <c r="C244" s="8">
        <v>260.95</v>
      </c>
      <c r="D244" s="8">
        <v>8.894</v>
      </c>
      <c r="E244" s="8">
        <f t="shared" si="15"/>
        <v>0.7684416000000001</v>
      </c>
      <c r="F244" s="8">
        <f t="shared" si="23"/>
        <v>56.12583333333333</v>
      </c>
      <c r="G244" s="8">
        <f t="shared" si="24"/>
        <v>43.129425168000004</v>
      </c>
      <c r="H244" s="64" t="s">
        <v>186</v>
      </c>
      <c r="I244" s="8">
        <v>50.35872</v>
      </c>
      <c r="J244" s="8">
        <v>56.63279</v>
      </c>
      <c r="K244" s="8">
        <v>61.38599</v>
      </c>
      <c r="L244" s="5"/>
      <c r="M244" s="5"/>
    </row>
    <row r="245" spans="1:11" ht="24">
      <c r="A245" s="4">
        <v>28</v>
      </c>
      <c r="B245" s="68">
        <v>21225</v>
      </c>
      <c r="C245" s="78">
        <v>260.43</v>
      </c>
      <c r="D245" s="78">
        <v>4.798</v>
      </c>
      <c r="E245" s="78">
        <f t="shared" si="15"/>
        <v>0.4145472</v>
      </c>
      <c r="F245" s="8">
        <f t="shared" si="23"/>
        <v>20.946873333333333</v>
      </c>
      <c r="G245" s="8">
        <f t="shared" si="24"/>
        <v>8.683467689088</v>
      </c>
      <c r="H245" s="83" t="s">
        <v>187</v>
      </c>
      <c r="I245" s="8">
        <v>9.40341</v>
      </c>
      <c r="J245" s="8">
        <v>23.71542</v>
      </c>
      <c r="K245" s="8">
        <v>29.72179</v>
      </c>
    </row>
    <row r="246" spans="1:11" ht="24">
      <c r="A246" s="4">
        <v>29</v>
      </c>
      <c r="B246" s="68">
        <v>21234</v>
      </c>
      <c r="C246" s="78">
        <v>260.4</v>
      </c>
      <c r="D246" s="78">
        <v>4.422</v>
      </c>
      <c r="E246" s="78">
        <f t="shared" si="15"/>
        <v>0.3820608</v>
      </c>
      <c r="F246" s="8">
        <f t="shared" si="23"/>
        <v>19.888366666666666</v>
      </c>
      <c r="G246" s="8">
        <f t="shared" si="24"/>
        <v>7.59856527936</v>
      </c>
      <c r="H246" s="83" t="s">
        <v>188</v>
      </c>
      <c r="I246" s="8">
        <v>17.89595</v>
      </c>
      <c r="J246" s="8">
        <v>16.90813</v>
      </c>
      <c r="K246" s="8">
        <v>24.86102</v>
      </c>
    </row>
    <row r="247" spans="1:11" ht="24">
      <c r="A247" s="4">
        <v>30</v>
      </c>
      <c r="B247" s="68">
        <v>21261</v>
      </c>
      <c r="C247" s="78">
        <v>260.33</v>
      </c>
      <c r="D247" s="78">
        <v>5.422</v>
      </c>
      <c r="E247" s="78">
        <f t="shared" si="15"/>
        <v>0.4684608</v>
      </c>
      <c r="F247" s="8">
        <f t="shared" si="23"/>
        <v>23.221436666666666</v>
      </c>
      <c r="G247" s="8">
        <f t="shared" si="24"/>
        <v>10.878332798016</v>
      </c>
      <c r="H247" s="83" t="s">
        <v>144</v>
      </c>
      <c r="I247" s="8">
        <v>15.47455</v>
      </c>
      <c r="J247" s="8">
        <v>38.10048</v>
      </c>
      <c r="K247" s="8">
        <v>16.08928</v>
      </c>
    </row>
    <row r="248" spans="1:15" ht="24">
      <c r="A248" s="61">
        <v>31</v>
      </c>
      <c r="B248" s="73">
        <v>21274</v>
      </c>
      <c r="C248" s="62">
        <v>260.57</v>
      </c>
      <c r="D248" s="62">
        <v>6.422</v>
      </c>
      <c r="E248" s="62">
        <f aca="true" t="shared" si="25" ref="E248:E253">D248*0.0864</f>
        <v>0.5548608</v>
      </c>
      <c r="F248" s="62">
        <f t="shared" si="23"/>
        <v>22.603616666666667</v>
      </c>
      <c r="G248" s="62">
        <f t="shared" si="24"/>
        <v>12.54186082656</v>
      </c>
      <c r="H248" s="90" t="s">
        <v>145</v>
      </c>
      <c r="I248" s="62">
        <v>25.43863</v>
      </c>
      <c r="J248" s="62">
        <v>29.23319</v>
      </c>
      <c r="K248" s="62">
        <v>13.13903</v>
      </c>
      <c r="L248" s="143"/>
      <c r="M248" s="143"/>
      <c r="N248" s="143"/>
      <c r="O248" s="143"/>
    </row>
    <row r="249" spans="1:11" ht="24">
      <c r="A249" s="4">
        <v>1</v>
      </c>
      <c r="B249" s="68">
        <v>21283</v>
      </c>
      <c r="C249" s="78">
        <v>260.45</v>
      </c>
      <c r="D249" s="78">
        <v>3.803</v>
      </c>
      <c r="E249" s="78">
        <f t="shared" si="25"/>
        <v>0.3285792</v>
      </c>
      <c r="F249" s="8">
        <f t="shared" si="23"/>
        <v>236.02176666666665</v>
      </c>
      <c r="G249" s="8">
        <f t="shared" si="24"/>
        <v>77.55184327392</v>
      </c>
      <c r="H249" s="83" t="s">
        <v>189</v>
      </c>
      <c r="I249" s="8">
        <v>44.74708</v>
      </c>
      <c r="J249" s="8">
        <v>28.59379</v>
      </c>
      <c r="K249" s="8">
        <v>634.72443</v>
      </c>
    </row>
    <row r="250" spans="1:11" ht="24">
      <c r="A250" s="4">
        <v>2</v>
      </c>
      <c r="B250" s="68">
        <v>21304</v>
      </c>
      <c r="C250" s="78">
        <v>260.9</v>
      </c>
      <c r="D250" s="78">
        <v>8.329</v>
      </c>
      <c r="E250" s="78">
        <f t="shared" si="25"/>
        <v>0.7196256000000001</v>
      </c>
      <c r="F250" s="8">
        <f t="shared" si="23"/>
        <v>38.76574</v>
      </c>
      <c r="G250" s="8">
        <f t="shared" si="24"/>
        <v>27.896818906944006</v>
      </c>
      <c r="H250" s="83" t="s">
        <v>190</v>
      </c>
      <c r="I250" s="8">
        <v>46.86811</v>
      </c>
      <c r="J250" s="8">
        <v>23.9396</v>
      </c>
      <c r="K250" s="8">
        <v>45.48951</v>
      </c>
    </row>
    <row r="251" spans="1:11" ht="24">
      <c r="A251" s="3">
        <v>3</v>
      </c>
      <c r="B251" s="68">
        <v>21316</v>
      </c>
      <c r="C251" s="78">
        <v>260.34</v>
      </c>
      <c r="D251" s="78">
        <v>3.069</v>
      </c>
      <c r="E251" s="78">
        <f t="shared" si="25"/>
        <v>0.2651616</v>
      </c>
      <c r="F251" s="78">
        <f t="shared" si="23"/>
        <v>36.53723</v>
      </c>
      <c r="G251" s="78">
        <f t="shared" si="24"/>
        <v>9.688270366368</v>
      </c>
      <c r="H251" s="83" t="s">
        <v>191</v>
      </c>
      <c r="I251" s="78">
        <v>33.87258</v>
      </c>
      <c r="J251" s="78">
        <v>34.63923</v>
      </c>
      <c r="K251" s="78">
        <v>41.09988</v>
      </c>
    </row>
    <row r="252" spans="1:11" ht="24">
      <c r="A252" s="3">
        <v>4</v>
      </c>
      <c r="B252" s="68">
        <v>21325</v>
      </c>
      <c r="C252" s="78">
        <v>260.41</v>
      </c>
      <c r="D252" s="78">
        <v>3.657</v>
      </c>
      <c r="E252" s="78">
        <f t="shared" si="25"/>
        <v>0.31596480000000005</v>
      </c>
      <c r="F252" s="78">
        <f t="shared" si="23"/>
        <v>56.906686666666666</v>
      </c>
      <c r="G252" s="78">
        <f t="shared" si="24"/>
        <v>17.980509871296004</v>
      </c>
      <c r="H252" s="83" t="s">
        <v>192</v>
      </c>
      <c r="I252" s="78">
        <v>44.76397</v>
      </c>
      <c r="J252" s="78">
        <v>55.27683</v>
      </c>
      <c r="K252" s="78">
        <v>70.67926</v>
      </c>
    </row>
    <row r="253" spans="1:11" ht="24">
      <c r="A253" s="3">
        <v>5</v>
      </c>
      <c r="B253" s="68">
        <v>21333</v>
      </c>
      <c r="C253" s="78">
        <v>260.8</v>
      </c>
      <c r="D253" s="78">
        <v>19.049</v>
      </c>
      <c r="E253" s="78">
        <f t="shared" si="25"/>
        <v>1.6458336</v>
      </c>
      <c r="F253" s="78">
        <f t="shared" si="23"/>
        <v>45.40416333333334</v>
      </c>
      <c r="G253" s="78">
        <f t="shared" si="24"/>
        <v>74.72769759388801</v>
      </c>
      <c r="H253" s="83" t="s">
        <v>193</v>
      </c>
      <c r="I253" s="78">
        <v>42.0198</v>
      </c>
      <c r="J253" s="78">
        <v>40.47577</v>
      </c>
      <c r="K253" s="78">
        <v>53.71692</v>
      </c>
    </row>
    <row r="254" spans="1:11" ht="24">
      <c r="A254" s="3">
        <v>6</v>
      </c>
      <c r="B254" s="68">
        <v>42165</v>
      </c>
      <c r="C254" s="78">
        <v>260.45</v>
      </c>
      <c r="D254" s="78">
        <v>20.049</v>
      </c>
      <c r="E254" s="78">
        <f aca="true" t="shared" si="26" ref="E254:E260">D254*0.0864</f>
        <v>1.7322336</v>
      </c>
      <c r="F254" s="78">
        <f t="shared" si="23"/>
        <v>29.098576666666663</v>
      </c>
      <c r="G254" s="78">
        <f t="shared" si="24"/>
        <v>50.40553221417599</v>
      </c>
      <c r="H254" s="83" t="s">
        <v>194</v>
      </c>
      <c r="I254" s="78">
        <v>23.47939</v>
      </c>
      <c r="J254" s="78">
        <v>38.49988</v>
      </c>
      <c r="K254" s="78">
        <v>25.31646</v>
      </c>
    </row>
    <row r="255" spans="1:11" ht="24">
      <c r="A255" s="3">
        <v>7</v>
      </c>
      <c r="B255" s="68">
        <v>21353</v>
      </c>
      <c r="C255" s="78">
        <v>260.28</v>
      </c>
      <c r="D255" s="78">
        <v>21.049</v>
      </c>
      <c r="E255" s="78">
        <f t="shared" si="26"/>
        <v>1.8186336</v>
      </c>
      <c r="F255" s="78">
        <f t="shared" si="23"/>
        <v>29.125806666666666</v>
      </c>
      <c r="G255" s="78">
        <f t="shared" si="24"/>
        <v>52.969170631104</v>
      </c>
      <c r="H255" s="83" t="s">
        <v>195</v>
      </c>
      <c r="I255" s="78">
        <v>21.76563</v>
      </c>
      <c r="J255" s="78">
        <v>25.37397</v>
      </c>
      <c r="K255" s="78">
        <v>40.23782</v>
      </c>
    </row>
    <row r="256" spans="1:11" ht="24">
      <c r="A256" s="3">
        <v>8</v>
      </c>
      <c r="B256" s="68">
        <v>21365</v>
      </c>
      <c r="C256" s="78">
        <v>260.45</v>
      </c>
      <c r="D256" s="78">
        <v>22.049</v>
      </c>
      <c r="E256" s="78">
        <f t="shared" si="26"/>
        <v>1.9050336</v>
      </c>
      <c r="F256" s="78">
        <f t="shared" si="23"/>
        <v>43.00441333333333</v>
      </c>
      <c r="G256" s="78">
        <f t="shared" si="24"/>
        <v>81.924852348288</v>
      </c>
      <c r="H256" s="83" t="s">
        <v>196</v>
      </c>
      <c r="I256" s="78">
        <v>46.83841</v>
      </c>
      <c r="J256" s="78">
        <v>50.7003</v>
      </c>
      <c r="K256" s="78">
        <v>31.47453</v>
      </c>
    </row>
    <row r="257" spans="1:11" ht="24">
      <c r="A257" s="3">
        <v>9</v>
      </c>
      <c r="B257" s="68">
        <v>21395</v>
      </c>
      <c r="C257" s="78">
        <v>261.05</v>
      </c>
      <c r="D257" s="78">
        <v>36.438</v>
      </c>
      <c r="E257" s="78">
        <f t="shared" si="26"/>
        <v>3.1482432000000005</v>
      </c>
      <c r="F257" s="78">
        <f t="shared" si="23"/>
        <v>30.66134</v>
      </c>
      <c r="G257" s="78">
        <f t="shared" si="24"/>
        <v>96.529355157888</v>
      </c>
      <c r="H257" s="83" t="s">
        <v>153</v>
      </c>
      <c r="I257" s="78">
        <v>34.62581</v>
      </c>
      <c r="J257" s="78">
        <v>32.79939</v>
      </c>
      <c r="K257" s="78">
        <v>24.55882</v>
      </c>
    </row>
    <row r="258" spans="1:11" ht="24">
      <c r="A258" s="3">
        <v>10</v>
      </c>
      <c r="B258" s="68">
        <v>21401</v>
      </c>
      <c r="C258" s="78">
        <v>261.03</v>
      </c>
      <c r="D258" s="78">
        <v>35.696</v>
      </c>
      <c r="E258" s="78">
        <f t="shared" si="26"/>
        <v>3.0841344</v>
      </c>
      <c r="F258" s="78">
        <f t="shared" si="23"/>
        <v>69.13718333333334</v>
      </c>
      <c r="G258" s="78">
        <f t="shared" si="24"/>
        <v>213.22836543744</v>
      </c>
      <c r="H258" s="83" t="s">
        <v>154</v>
      </c>
      <c r="I258" s="78">
        <v>59.67439</v>
      </c>
      <c r="J258" s="78">
        <v>76.04705</v>
      </c>
      <c r="K258" s="78">
        <v>71.69011</v>
      </c>
    </row>
    <row r="259" spans="1:11" ht="24">
      <c r="A259" s="3">
        <v>11</v>
      </c>
      <c r="B259" s="68">
        <v>21411</v>
      </c>
      <c r="C259" s="78">
        <v>262.25</v>
      </c>
      <c r="D259" s="78">
        <v>211.554</v>
      </c>
      <c r="E259" s="78">
        <f t="shared" si="26"/>
        <v>18.2782656</v>
      </c>
      <c r="F259" s="78">
        <f t="shared" si="23"/>
        <v>155.82049666666668</v>
      </c>
      <c r="G259" s="78">
        <f t="shared" si="24"/>
        <v>2848.1284239972483</v>
      </c>
      <c r="H259" s="83" t="s">
        <v>155</v>
      </c>
      <c r="I259" s="78">
        <v>168.24359</v>
      </c>
      <c r="J259" s="78">
        <v>155.87493</v>
      </c>
      <c r="K259" s="78">
        <v>143.34297</v>
      </c>
    </row>
    <row r="260" spans="1:11" ht="24">
      <c r="A260" s="3">
        <v>12</v>
      </c>
      <c r="B260" s="68">
        <v>21421</v>
      </c>
      <c r="C260" s="78">
        <v>261.35</v>
      </c>
      <c r="D260" s="78">
        <v>60.565</v>
      </c>
      <c r="E260" s="78">
        <f t="shared" si="26"/>
        <v>5.232816</v>
      </c>
      <c r="F260" s="78">
        <f t="shared" si="23"/>
        <v>57.72581333333333</v>
      </c>
      <c r="G260" s="78">
        <f t="shared" si="24"/>
        <v>302.06855962367996</v>
      </c>
      <c r="H260" s="83" t="s">
        <v>156</v>
      </c>
      <c r="I260" s="78">
        <v>71.48767</v>
      </c>
      <c r="J260" s="78">
        <v>65.64702</v>
      </c>
      <c r="K260" s="78">
        <v>36.04275</v>
      </c>
    </row>
    <row r="261" spans="1:11" ht="24">
      <c r="A261" s="3">
        <v>13</v>
      </c>
      <c r="B261" s="68">
        <v>21436</v>
      </c>
      <c r="C261" s="78">
        <v>261.2</v>
      </c>
      <c r="D261" s="78">
        <v>69.176</v>
      </c>
      <c r="E261" s="78">
        <f aca="true" t="shared" si="27" ref="E261:E364">D261*0.0864</f>
        <v>5.9768064</v>
      </c>
      <c r="F261" s="78">
        <f aca="true" t="shared" si="28" ref="F261:F331">+AVERAGE(I261:K261)</f>
        <v>39.32507666666667</v>
      </c>
      <c r="G261" s="78">
        <f aca="true" t="shared" si="29" ref="G261:G331">F261*E261</f>
        <v>235.038369901824</v>
      </c>
      <c r="H261" s="83" t="s">
        <v>181</v>
      </c>
      <c r="I261" s="78">
        <v>24.19599</v>
      </c>
      <c r="J261" s="78">
        <v>54.76792</v>
      </c>
      <c r="K261" s="78">
        <v>39.01132</v>
      </c>
    </row>
    <row r="262" spans="1:11" ht="24">
      <c r="A262" s="3">
        <v>14</v>
      </c>
      <c r="B262" s="68">
        <v>21443</v>
      </c>
      <c r="C262" s="78">
        <v>261.17</v>
      </c>
      <c r="D262" s="78">
        <v>66.915</v>
      </c>
      <c r="E262" s="78">
        <f t="shared" si="27"/>
        <v>5.781456000000001</v>
      </c>
      <c r="F262" s="78">
        <f t="shared" si="28"/>
        <v>37.377536666666664</v>
      </c>
      <c r="G262" s="78">
        <f t="shared" si="29"/>
        <v>216.09658362672002</v>
      </c>
      <c r="H262" s="83" t="s">
        <v>182</v>
      </c>
      <c r="I262" s="78">
        <v>41.68067</v>
      </c>
      <c r="J262" s="78">
        <v>35.8176</v>
      </c>
      <c r="K262" s="78">
        <v>34.63434</v>
      </c>
    </row>
    <row r="263" spans="1:11" ht="24">
      <c r="A263" s="3">
        <v>15</v>
      </c>
      <c r="B263" s="68">
        <v>21458</v>
      </c>
      <c r="C263" s="78">
        <v>261.27</v>
      </c>
      <c r="D263" s="78">
        <v>61.62</v>
      </c>
      <c r="E263" s="78">
        <f t="shared" si="27"/>
        <v>5.323968</v>
      </c>
      <c r="F263" s="78">
        <f t="shared" si="28"/>
        <v>88.83523000000001</v>
      </c>
      <c r="G263" s="78">
        <f t="shared" si="29"/>
        <v>472.95592179264</v>
      </c>
      <c r="H263" s="83" t="s">
        <v>183</v>
      </c>
      <c r="I263" s="78">
        <v>79.83351</v>
      </c>
      <c r="J263" s="78">
        <v>97.45413</v>
      </c>
      <c r="K263" s="78">
        <v>89.21805</v>
      </c>
    </row>
    <row r="264" spans="1:11" ht="24">
      <c r="A264" s="3">
        <v>16</v>
      </c>
      <c r="B264" s="68">
        <v>21467</v>
      </c>
      <c r="C264" s="78">
        <v>260.9</v>
      </c>
      <c r="D264" s="78">
        <v>30.408</v>
      </c>
      <c r="E264" s="78">
        <f t="shared" si="27"/>
        <v>2.6272512000000003</v>
      </c>
      <c r="F264" s="78">
        <f t="shared" si="28"/>
        <v>15.021790000000001</v>
      </c>
      <c r="G264" s="78">
        <f t="shared" si="29"/>
        <v>39.466015803648006</v>
      </c>
      <c r="H264" s="83" t="s">
        <v>184</v>
      </c>
      <c r="I264" s="78">
        <v>11.23771</v>
      </c>
      <c r="J264" s="78">
        <v>14.31546</v>
      </c>
      <c r="K264" s="78">
        <v>19.5122</v>
      </c>
    </row>
    <row r="265" spans="1:11" ht="24">
      <c r="A265" s="3">
        <v>17</v>
      </c>
      <c r="B265" s="68">
        <v>21474</v>
      </c>
      <c r="C265" s="78">
        <v>261.35</v>
      </c>
      <c r="D265" s="78">
        <v>58.748</v>
      </c>
      <c r="E265" s="78">
        <f t="shared" si="27"/>
        <v>5.0758272</v>
      </c>
      <c r="F265" s="78">
        <f t="shared" si="28"/>
        <v>12.4872</v>
      </c>
      <c r="G265" s="78">
        <f t="shared" si="29"/>
        <v>63.38286941184</v>
      </c>
      <c r="H265" s="83" t="s">
        <v>139</v>
      </c>
      <c r="I265" s="78">
        <v>9.69294</v>
      </c>
      <c r="J265" s="78">
        <v>14.13095</v>
      </c>
      <c r="K265" s="78">
        <v>13.63771</v>
      </c>
    </row>
    <row r="266" spans="1:11" ht="24">
      <c r="A266" s="3">
        <v>18</v>
      </c>
      <c r="B266" s="68">
        <v>21487</v>
      </c>
      <c r="C266" s="78">
        <v>260.57</v>
      </c>
      <c r="D266" s="78">
        <v>11.767</v>
      </c>
      <c r="E266" s="78">
        <f t="shared" si="27"/>
        <v>1.0166688</v>
      </c>
      <c r="F266" s="78">
        <f t="shared" si="28"/>
        <v>12.928930000000001</v>
      </c>
      <c r="G266" s="78">
        <f t="shared" si="29"/>
        <v>13.144439748384</v>
      </c>
      <c r="H266" s="83" t="s">
        <v>140</v>
      </c>
      <c r="I266" s="78">
        <v>15.45254</v>
      </c>
      <c r="J266" s="78">
        <v>6.85446</v>
      </c>
      <c r="K266" s="78">
        <v>16.47979</v>
      </c>
    </row>
    <row r="267" spans="1:11" ht="24">
      <c r="A267" s="3">
        <v>19</v>
      </c>
      <c r="B267" s="68">
        <v>21499</v>
      </c>
      <c r="C267" s="78">
        <v>260.64</v>
      </c>
      <c r="D267" s="78">
        <v>12.33</v>
      </c>
      <c r="E267" s="78">
        <f t="shared" si="27"/>
        <v>1.065312</v>
      </c>
      <c r="F267" s="78">
        <f t="shared" si="28"/>
        <v>23.722580000000004</v>
      </c>
      <c r="G267" s="78">
        <f t="shared" si="29"/>
        <v>25.271949144960004</v>
      </c>
      <c r="H267" s="83" t="s">
        <v>141</v>
      </c>
      <c r="I267" s="78">
        <v>31.22535</v>
      </c>
      <c r="J267" s="78">
        <v>18.36742</v>
      </c>
      <c r="K267" s="78">
        <v>21.57497</v>
      </c>
    </row>
    <row r="268" spans="1:11" ht="24">
      <c r="A268" s="3">
        <v>20</v>
      </c>
      <c r="B268" s="68">
        <v>21516</v>
      </c>
      <c r="C268" s="78">
        <v>260.51</v>
      </c>
      <c r="D268" s="78">
        <v>11.019</v>
      </c>
      <c r="E268" s="78">
        <f t="shared" si="27"/>
        <v>0.9520416</v>
      </c>
      <c r="F268" s="78">
        <f t="shared" si="28"/>
        <v>16.79728</v>
      </c>
      <c r="G268" s="78">
        <f t="shared" si="29"/>
        <v>15.991709326848001</v>
      </c>
      <c r="H268" s="83" t="s">
        <v>142</v>
      </c>
      <c r="I268" s="78">
        <v>5.64476</v>
      </c>
      <c r="J268" s="78">
        <v>15.6799</v>
      </c>
      <c r="K268" s="78">
        <v>29.06718</v>
      </c>
    </row>
    <row r="269" spans="1:11" ht="24">
      <c r="A269" s="3">
        <v>21</v>
      </c>
      <c r="B269" s="68">
        <v>21528</v>
      </c>
      <c r="C269" s="78">
        <v>260.43</v>
      </c>
      <c r="D269" s="78">
        <v>8.974</v>
      </c>
      <c r="E269" s="78">
        <f t="shared" si="27"/>
        <v>0.7753536000000001</v>
      </c>
      <c r="F269" s="78">
        <f t="shared" si="28"/>
        <v>8.299786666666668</v>
      </c>
      <c r="G269" s="78">
        <f t="shared" si="29"/>
        <v>6.435269471232002</v>
      </c>
      <c r="H269" s="83" t="s">
        <v>129</v>
      </c>
      <c r="I269" s="78">
        <v>5.97889</v>
      </c>
      <c r="J269" s="78">
        <v>14.08004</v>
      </c>
      <c r="K269" s="78">
        <v>4.84043</v>
      </c>
    </row>
    <row r="270" spans="1:11" s="155" customFormat="1" ht="24.75" thickBot="1">
      <c r="A270" s="151">
        <v>22</v>
      </c>
      <c r="B270" s="152">
        <v>21542</v>
      </c>
      <c r="C270" s="153">
        <v>260.15</v>
      </c>
      <c r="D270" s="153">
        <v>1.368</v>
      </c>
      <c r="E270" s="153">
        <f t="shared" si="27"/>
        <v>0.11819520000000001</v>
      </c>
      <c r="F270" s="153">
        <f t="shared" si="28"/>
        <v>13.244396666666667</v>
      </c>
      <c r="G270" s="153">
        <f t="shared" si="29"/>
        <v>1.5654241128960003</v>
      </c>
      <c r="H270" s="154" t="s">
        <v>130</v>
      </c>
      <c r="I270" s="153">
        <v>19.86238</v>
      </c>
      <c r="J270" s="153">
        <v>12.04192</v>
      </c>
      <c r="K270" s="153">
        <v>7.82889</v>
      </c>
    </row>
    <row r="271" spans="1:15" ht="24">
      <c r="A271" s="3">
        <v>1</v>
      </c>
      <c r="B271" s="68">
        <v>21709</v>
      </c>
      <c r="C271" s="78">
        <v>260.67</v>
      </c>
      <c r="D271" s="78">
        <v>18.129</v>
      </c>
      <c r="E271" s="78">
        <f t="shared" si="27"/>
        <v>1.5663456000000002</v>
      </c>
      <c r="F271" s="192">
        <f t="shared" si="28"/>
        <v>213.50393333333332</v>
      </c>
      <c r="G271" s="192">
        <f t="shared" si="29"/>
        <v>334.42094655936</v>
      </c>
      <c r="H271" s="83" t="s">
        <v>189</v>
      </c>
      <c r="I271" s="78">
        <v>304.73085</v>
      </c>
      <c r="J271" s="78">
        <v>170.0016</v>
      </c>
      <c r="K271" s="192">
        <v>165.77935</v>
      </c>
      <c r="L271" s="95" t="s">
        <v>152</v>
      </c>
      <c r="M271" s="96"/>
      <c r="N271" s="96"/>
      <c r="O271" s="97"/>
    </row>
    <row r="272" spans="1:15" ht="24">
      <c r="A272" s="3">
        <v>2</v>
      </c>
      <c r="B272" s="68">
        <v>21717</v>
      </c>
      <c r="C272" s="78">
        <v>260.4</v>
      </c>
      <c r="D272" s="78">
        <v>13.977</v>
      </c>
      <c r="E272" s="78">
        <f t="shared" si="27"/>
        <v>1.2076128000000002</v>
      </c>
      <c r="F272" s="78">
        <f t="shared" si="28"/>
        <v>78.25931666666666</v>
      </c>
      <c r="G272" s="78">
        <f t="shared" si="29"/>
        <v>94.50695252592001</v>
      </c>
      <c r="H272" s="83" t="s">
        <v>190</v>
      </c>
      <c r="I272" s="78">
        <v>73.01808</v>
      </c>
      <c r="J272" s="78">
        <v>74.0464</v>
      </c>
      <c r="K272" s="78">
        <v>87.71347</v>
      </c>
      <c r="L272" s="95" t="s">
        <v>197</v>
      </c>
      <c r="M272" s="96"/>
      <c r="N272" s="96"/>
      <c r="O272" s="97"/>
    </row>
    <row r="273" spans="1:11" ht="24">
      <c r="A273" s="3">
        <v>3</v>
      </c>
      <c r="B273" s="68">
        <v>21728</v>
      </c>
      <c r="C273" s="78">
        <v>261.19</v>
      </c>
      <c r="D273" s="78">
        <v>76.053</v>
      </c>
      <c r="E273" s="78">
        <f t="shared" si="27"/>
        <v>6.5709792</v>
      </c>
      <c r="F273" s="78">
        <f t="shared" si="28"/>
        <v>74.86807333333333</v>
      </c>
      <c r="G273" s="78">
        <f t="shared" si="29"/>
        <v>491.95655261740797</v>
      </c>
      <c r="H273" s="83" t="s">
        <v>201</v>
      </c>
      <c r="I273" s="78">
        <v>83.13058</v>
      </c>
      <c r="J273" s="78">
        <v>77.33667</v>
      </c>
      <c r="K273" s="78">
        <v>64.13697</v>
      </c>
    </row>
    <row r="274" spans="1:11" ht="24">
      <c r="A274" s="3">
        <v>4</v>
      </c>
      <c r="B274" s="68">
        <v>21738</v>
      </c>
      <c r="C274" s="78">
        <v>260.77</v>
      </c>
      <c r="D274" s="78">
        <v>20.01</v>
      </c>
      <c r="E274" s="78">
        <f t="shared" si="27"/>
        <v>1.7288640000000002</v>
      </c>
      <c r="F274" s="78">
        <f t="shared" si="28"/>
        <v>111.44015333333334</v>
      </c>
      <c r="G274" s="78">
        <f t="shared" si="29"/>
        <v>192.66486925248003</v>
      </c>
      <c r="H274" s="83" t="s">
        <v>192</v>
      </c>
      <c r="I274" s="78">
        <v>109.07727</v>
      </c>
      <c r="J274" s="78">
        <v>111.35009</v>
      </c>
      <c r="K274" s="78">
        <v>113.8931</v>
      </c>
    </row>
    <row r="275" spans="1:11" ht="24">
      <c r="A275" s="3">
        <v>5</v>
      </c>
      <c r="B275" s="68">
        <v>21745</v>
      </c>
      <c r="C275" s="78">
        <v>261.15</v>
      </c>
      <c r="D275" s="78">
        <v>73.229</v>
      </c>
      <c r="E275" s="78">
        <f t="shared" si="27"/>
        <v>6.3269856</v>
      </c>
      <c r="F275" s="78">
        <f t="shared" si="28"/>
        <v>116.85606666666668</v>
      </c>
      <c r="G275" s="78">
        <f t="shared" si="29"/>
        <v>739.3466510726402</v>
      </c>
      <c r="H275" s="83" t="s">
        <v>193</v>
      </c>
      <c r="I275" s="78">
        <v>105.51406</v>
      </c>
      <c r="J275" s="78">
        <v>112.01563</v>
      </c>
      <c r="K275" s="78">
        <v>133.03851</v>
      </c>
    </row>
    <row r="276" spans="1:11" ht="24">
      <c r="A276" s="3">
        <v>6</v>
      </c>
      <c r="B276" s="68">
        <v>21758</v>
      </c>
      <c r="C276" s="78">
        <v>261.4</v>
      </c>
      <c r="D276" s="78">
        <v>113.028</v>
      </c>
      <c r="E276" s="78">
        <f t="shared" si="27"/>
        <v>9.765619200000001</v>
      </c>
      <c r="F276" s="78">
        <f t="shared" si="28"/>
        <v>335.52326999999997</v>
      </c>
      <c r="G276" s="78">
        <f t="shared" si="29"/>
        <v>3276.5924875587843</v>
      </c>
      <c r="H276" s="83" t="s">
        <v>194</v>
      </c>
      <c r="I276" s="78">
        <v>438.66595</v>
      </c>
      <c r="J276" s="78">
        <v>302.35621</v>
      </c>
      <c r="K276" s="78">
        <v>265.54765</v>
      </c>
    </row>
    <row r="277" spans="1:11" ht="24">
      <c r="A277" s="3">
        <v>7</v>
      </c>
      <c r="B277" s="68">
        <v>21795</v>
      </c>
      <c r="C277" s="78">
        <v>261.39</v>
      </c>
      <c r="D277" s="78">
        <v>111.191</v>
      </c>
      <c r="E277" s="78">
        <f t="shared" si="27"/>
        <v>9.606902400000001</v>
      </c>
      <c r="F277" s="78">
        <f t="shared" si="28"/>
        <v>153.59691333333333</v>
      </c>
      <c r="G277" s="78">
        <f t="shared" si="29"/>
        <v>1475.5905553345922</v>
      </c>
      <c r="H277" s="83" t="s">
        <v>195</v>
      </c>
      <c r="I277" s="78">
        <v>181.09316</v>
      </c>
      <c r="J277" s="78">
        <v>143.49198</v>
      </c>
      <c r="K277" s="78">
        <v>136.2056</v>
      </c>
    </row>
    <row r="278" spans="1:11" ht="24">
      <c r="A278" s="3">
        <v>8</v>
      </c>
      <c r="B278" s="68">
        <v>21811</v>
      </c>
      <c r="C278" s="78">
        <v>260.95</v>
      </c>
      <c r="D278" s="78">
        <v>21.285</v>
      </c>
      <c r="E278" s="78">
        <f t="shared" si="27"/>
        <v>1.8390240000000002</v>
      </c>
      <c r="F278" s="78">
        <f t="shared" si="28"/>
        <v>153.8765566666667</v>
      </c>
      <c r="G278" s="78">
        <f t="shared" si="29"/>
        <v>282.98268074736006</v>
      </c>
      <c r="H278" s="83" t="s">
        <v>196</v>
      </c>
      <c r="I278" s="78">
        <v>141.47803</v>
      </c>
      <c r="J278" s="78">
        <v>151.51515</v>
      </c>
      <c r="K278" s="78">
        <v>168.63649</v>
      </c>
    </row>
    <row r="279" spans="1:11" ht="24">
      <c r="A279" s="3">
        <v>9</v>
      </c>
      <c r="B279" s="68">
        <v>21793</v>
      </c>
      <c r="C279" s="78">
        <v>262.105</v>
      </c>
      <c r="D279" s="78">
        <v>213.482</v>
      </c>
      <c r="E279" s="78">
        <f t="shared" si="27"/>
        <v>18.444844800000002</v>
      </c>
      <c r="F279" s="78">
        <f t="shared" si="28"/>
        <v>166.21697666666668</v>
      </c>
      <c r="G279" s="78">
        <f t="shared" si="29"/>
        <v>3065.8463377418884</v>
      </c>
      <c r="H279" s="83" t="s">
        <v>153</v>
      </c>
      <c r="I279" s="78">
        <v>168.80734</v>
      </c>
      <c r="J279" s="78">
        <v>163.93443</v>
      </c>
      <c r="K279" s="78">
        <v>165.90916</v>
      </c>
    </row>
    <row r="280" spans="1:11" ht="24">
      <c r="A280" s="3">
        <v>10</v>
      </c>
      <c r="B280" s="68">
        <v>21806</v>
      </c>
      <c r="C280" s="78">
        <v>263.685</v>
      </c>
      <c r="D280" s="78">
        <v>513.224</v>
      </c>
      <c r="E280" s="78">
        <f t="shared" si="27"/>
        <v>44.34255360000001</v>
      </c>
      <c r="F280" s="78">
        <f t="shared" si="28"/>
        <v>330.3666533333333</v>
      </c>
      <c r="G280" s="78">
        <f t="shared" si="29"/>
        <v>14649.301033085954</v>
      </c>
      <c r="H280" s="83" t="s">
        <v>154</v>
      </c>
      <c r="I280" s="78">
        <v>324.78815</v>
      </c>
      <c r="J280" s="78">
        <v>376.94829</v>
      </c>
      <c r="K280" s="78">
        <v>289.36352</v>
      </c>
    </row>
    <row r="281" spans="1:11" ht="24">
      <c r="A281" s="3">
        <v>11</v>
      </c>
      <c r="B281" s="68">
        <v>21808</v>
      </c>
      <c r="C281" s="78">
        <v>264.04</v>
      </c>
      <c r="D281" s="78">
        <v>724.937</v>
      </c>
      <c r="E281" s="78">
        <f t="shared" si="27"/>
        <v>62.634556800000006</v>
      </c>
      <c r="F281" s="78">
        <f t="shared" si="28"/>
        <v>533.5008533333333</v>
      </c>
      <c r="G281" s="78">
        <f t="shared" si="29"/>
        <v>33415.58950095514</v>
      </c>
      <c r="H281" s="83" t="s">
        <v>155</v>
      </c>
      <c r="I281" s="78">
        <v>508.62824</v>
      </c>
      <c r="J281" s="78">
        <v>512.5595</v>
      </c>
      <c r="K281" s="78">
        <v>579.31482</v>
      </c>
    </row>
    <row r="282" spans="1:11" ht="24">
      <c r="A282" s="3">
        <v>12</v>
      </c>
      <c r="B282" s="68">
        <v>21821</v>
      </c>
      <c r="C282" s="78">
        <v>262.45</v>
      </c>
      <c r="D282" s="78">
        <v>300.725</v>
      </c>
      <c r="E282" s="78">
        <f t="shared" si="27"/>
        <v>25.982640000000004</v>
      </c>
      <c r="F282" s="78">
        <f t="shared" si="28"/>
        <v>1247.3959466666665</v>
      </c>
      <c r="G282" s="78">
        <f t="shared" si="29"/>
        <v>32410.6398196992</v>
      </c>
      <c r="H282" s="83" t="s">
        <v>156</v>
      </c>
      <c r="I282" s="78">
        <v>1324.8368</v>
      </c>
      <c r="J282" s="78">
        <v>1132.63088</v>
      </c>
      <c r="K282" s="78">
        <v>1284.72016</v>
      </c>
    </row>
    <row r="283" spans="1:11" ht="24">
      <c r="A283" s="3">
        <v>13</v>
      </c>
      <c r="B283" s="68">
        <v>21830</v>
      </c>
      <c r="C283" s="78">
        <v>262.13</v>
      </c>
      <c r="D283" s="78">
        <v>215.468</v>
      </c>
      <c r="E283" s="78">
        <f t="shared" si="27"/>
        <v>18.6164352</v>
      </c>
      <c r="F283" s="78">
        <f t="shared" si="28"/>
        <v>84.34425666666665</v>
      </c>
      <c r="G283" s="78">
        <f t="shared" si="29"/>
        <v>1570.1893887271679</v>
      </c>
      <c r="H283" s="83" t="s">
        <v>181</v>
      </c>
      <c r="I283" s="78">
        <v>78.45052</v>
      </c>
      <c r="J283" s="78">
        <v>82.03017</v>
      </c>
      <c r="K283" s="78">
        <v>92.55208</v>
      </c>
    </row>
    <row r="284" spans="1:11" ht="24">
      <c r="A284" s="3">
        <v>14</v>
      </c>
      <c r="B284" s="68">
        <v>21843</v>
      </c>
      <c r="C284" s="78">
        <v>262.14</v>
      </c>
      <c r="D284" s="78">
        <v>78.412</v>
      </c>
      <c r="E284" s="78">
        <f t="shared" si="27"/>
        <v>6.774796800000001</v>
      </c>
      <c r="F284" s="78">
        <f t="shared" si="28"/>
        <v>85.49271333333333</v>
      </c>
      <c r="G284" s="78">
        <f t="shared" si="29"/>
        <v>579.195760713984</v>
      </c>
      <c r="H284" s="83" t="s">
        <v>182</v>
      </c>
      <c r="I284" s="78">
        <v>95.0373</v>
      </c>
      <c r="J284" s="78">
        <v>80.75501</v>
      </c>
      <c r="K284" s="78">
        <v>80.68583</v>
      </c>
    </row>
    <row r="285" spans="1:11" ht="24">
      <c r="A285" s="3">
        <v>15</v>
      </c>
      <c r="B285" s="68">
        <v>21854</v>
      </c>
      <c r="C285" s="78">
        <v>261.95</v>
      </c>
      <c r="D285" s="78">
        <v>204.865</v>
      </c>
      <c r="E285" s="78">
        <f t="shared" si="27"/>
        <v>17.700336</v>
      </c>
      <c r="F285" s="78">
        <f t="shared" si="28"/>
        <v>80.25612666666667</v>
      </c>
      <c r="G285" s="78">
        <f t="shared" si="29"/>
        <v>1420.5604080585601</v>
      </c>
      <c r="H285" s="83" t="s">
        <v>183</v>
      </c>
      <c r="I285" s="78">
        <v>85.41258</v>
      </c>
      <c r="J285" s="78">
        <v>72.15007</v>
      </c>
      <c r="K285" s="78">
        <v>83.20573</v>
      </c>
    </row>
    <row r="286" spans="1:11" ht="24">
      <c r="A286" s="3">
        <v>16</v>
      </c>
      <c r="B286" s="68">
        <v>21861</v>
      </c>
      <c r="C286" s="78">
        <v>261.11</v>
      </c>
      <c r="D286" s="78">
        <v>75.9</v>
      </c>
      <c r="E286" s="78">
        <f t="shared" si="27"/>
        <v>6.557760000000001</v>
      </c>
      <c r="F286" s="78">
        <f t="shared" si="28"/>
        <v>97.68936333333333</v>
      </c>
      <c r="G286" s="78">
        <f t="shared" si="29"/>
        <v>640.6233992928001</v>
      </c>
      <c r="H286" s="83" t="s">
        <v>184</v>
      </c>
      <c r="I286" s="78">
        <v>86.16852</v>
      </c>
      <c r="J286" s="78">
        <v>118.39436</v>
      </c>
      <c r="K286" s="78">
        <v>88.50521</v>
      </c>
    </row>
    <row r="287" spans="1:11" ht="24">
      <c r="A287" s="3">
        <v>17</v>
      </c>
      <c r="B287" s="68">
        <v>21872</v>
      </c>
      <c r="C287" s="78">
        <v>261.27</v>
      </c>
      <c r="D287" s="78">
        <v>90.096</v>
      </c>
      <c r="E287" s="78">
        <f t="shared" si="27"/>
        <v>7.784294400000001</v>
      </c>
      <c r="F287" s="78">
        <f t="shared" si="28"/>
        <v>92.90715</v>
      </c>
      <c r="G287" s="78">
        <f t="shared" si="29"/>
        <v>723.2166074649601</v>
      </c>
      <c r="H287" s="83" t="s">
        <v>139</v>
      </c>
      <c r="I287" s="78">
        <v>98.95202</v>
      </c>
      <c r="J287" s="78">
        <v>94.8875</v>
      </c>
      <c r="K287" s="78">
        <v>84.88193</v>
      </c>
    </row>
    <row r="288" spans="1:11" ht="24">
      <c r="A288" s="3">
        <v>18</v>
      </c>
      <c r="B288" s="68">
        <v>21882</v>
      </c>
      <c r="C288" s="78">
        <v>261.05</v>
      </c>
      <c r="D288" s="78">
        <v>69.358</v>
      </c>
      <c r="E288" s="78">
        <f t="shared" si="27"/>
        <v>5.992531200000001</v>
      </c>
      <c r="F288" s="78">
        <f t="shared" si="28"/>
        <v>89.19043666666668</v>
      </c>
      <c r="G288" s="78">
        <f t="shared" si="29"/>
        <v>534.4764744666242</v>
      </c>
      <c r="H288" s="83" t="s">
        <v>140</v>
      </c>
      <c r="I288" s="78">
        <v>76.06714</v>
      </c>
      <c r="J288" s="78">
        <v>102.5853</v>
      </c>
      <c r="K288" s="78">
        <v>88.91887</v>
      </c>
    </row>
    <row r="289" spans="1:11" ht="24">
      <c r="A289" s="3">
        <v>19</v>
      </c>
      <c r="B289" s="68">
        <v>21890</v>
      </c>
      <c r="C289" s="78">
        <v>261.67</v>
      </c>
      <c r="D289" s="78">
        <v>19.65</v>
      </c>
      <c r="E289" s="78">
        <f t="shared" si="27"/>
        <v>1.69776</v>
      </c>
      <c r="F289" s="78">
        <f t="shared" si="28"/>
        <v>126.36967666666665</v>
      </c>
      <c r="G289" s="78">
        <f t="shared" si="29"/>
        <v>214.54538225759995</v>
      </c>
      <c r="H289" s="83" t="s">
        <v>141</v>
      </c>
      <c r="I289" s="78">
        <v>103.26254</v>
      </c>
      <c r="J289" s="78">
        <v>124.79382</v>
      </c>
      <c r="K289" s="78">
        <v>151.05267</v>
      </c>
    </row>
    <row r="290" spans="1:11" ht="24">
      <c r="A290" s="3">
        <v>20</v>
      </c>
      <c r="B290" s="68">
        <v>21906</v>
      </c>
      <c r="C290" s="78">
        <v>261.82</v>
      </c>
      <c r="D290" s="78">
        <v>23.298</v>
      </c>
      <c r="E290" s="78">
        <f t="shared" si="27"/>
        <v>2.0129472</v>
      </c>
      <c r="F290" s="78">
        <f t="shared" si="28"/>
        <v>347.41265</v>
      </c>
      <c r="G290" s="78">
        <f t="shared" si="29"/>
        <v>699.32332106208</v>
      </c>
      <c r="H290" s="83" t="s">
        <v>142</v>
      </c>
      <c r="I290" s="78">
        <v>362.96578</v>
      </c>
      <c r="J290" s="78">
        <v>233.87539</v>
      </c>
      <c r="K290" s="78">
        <v>445.39678</v>
      </c>
    </row>
    <row r="291" spans="1:11" ht="24">
      <c r="A291" s="3">
        <v>21</v>
      </c>
      <c r="B291" s="68">
        <v>21926</v>
      </c>
      <c r="C291" s="78">
        <v>263.7</v>
      </c>
      <c r="D291" s="78">
        <v>13.322</v>
      </c>
      <c r="E291" s="78">
        <f t="shared" si="27"/>
        <v>1.1510208</v>
      </c>
      <c r="F291" s="78">
        <f t="shared" si="28"/>
        <v>76.01629666666668</v>
      </c>
      <c r="G291" s="78">
        <f t="shared" si="29"/>
        <v>87.49633860230401</v>
      </c>
      <c r="H291" s="83" t="s">
        <v>129</v>
      </c>
      <c r="I291" s="78">
        <v>73.1716</v>
      </c>
      <c r="J291" s="78">
        <v>89.26092</v>
      </c>
      <c r="K291" s="78">
        <v>65.61637</v>
      </c>
    </row>
    <row r="292" spans="1:11" ht="24">
      <c r="A292" s="3">
        <v>22</v>
      </c>
      <c r="B292" s="68">
        <v>21933</v>
      </c>
      <c r="C292" s="78">
        <v>263.9</v>
      </c>
      <c r="D292" s="78">
        <v>16.09</v>
      </c>
      <c r="E292" s="78">
        <f t="shared" si="27"/>
        <v>1.390176</v>
      </c>
      <c r="F292" s="78">
        <f t="shared" si="28"/>
        <v>50.97319666666667</v>
      </c>
      <c r="G292" s="78">
        <f t="shared" si="29"/>
        <v>70.86171464928</v>
      </c>
      <c r="H292" s="83" t="s">
        <v>130</v>
      </c>
      <c r="I292" s="78">
        <v>57.74478</v>
      </c>
      <c r="J292" s="78">
        <v>46.3344</v>
      </c>
      <c r="K292" s="78">
        <v>48.84041</v>
      </c>
    </row>
    <row r="293" spans="1:11" ht="24">
      <c r="A293" s="3">
        <v>23</v>
      </c>
      <c r="B293" s="68">
        <v>21940</v>
      </c>
      <c r="C293" s="78">
        <v>263.65</v>
      </c>
      <c r="D293" s="78">
        <v>11.918</v>
      </c>
      <c r="E293" s="78">
        <f t="shared" si="27"/>
        <v>1.0297152</v>
      </c>
      <c r="F293" s="78">
        <f t="shared" si="28"/>
        <v>59.08299333333334</v>
      </c>
      <c r="G293" s="78">
        <f t="shared" si="29"/>
        <v>60.83865629683201</v>
      </c>
      <c r="H293" s="83" t="s">
        <v>143</v>
      </c>
      <c r="I293" s="78">
        <v>61.84458</v>
      </c>
      <c r="J293" s="78">
        <v>61.31768</v>
      </c>
      <c r="K293" s="78">
        <v>54.08672</v>
      </c>
    </row>
    <row r="294" spans="1:11" ht="24">
      <c r="A294" s="3">
        <v>24</v>
      </c>
      <c r="B294" s="68">
        <v>21954</v>
      </c>
      <c r="C294" s="78">
        <v>264.07</v>
      </c>
      <c r="D294" s="78">
        <v>3.976</v>
      </c>
      <c r="E294" s="78">
        <f t="shared" si="27"/>
        <v>0.3435264</v>
      </c>
      <c r="F294" s="78">
        <f t="shared" si="28"/>
        <v>34.303846666666665</v>
      </c>
      <c r="G294" s="78">
        <f t="shared" si="29"/>
        <v>11.784276951552</v>
      </c>
      <c r="H294" s="83" t="s">
        <v>185</v>
      </c>
      <c r="I294" s="78">
        <v>28.00476</v>
      </c>
      <c r="J294" s="78">
        <v>33.75588</v>
      </c>
      <c r="K294" s="78">
        <v>41.1509</v>
      </c>
    </row>
    <row r="295" spans="1:11" ht="24">
      <c r="A295" s="3">
        <v>25</v>
      </c>
      <c r="B295" s="68">
        <v>21962</v>
      </c>
      <c r="C295" s="78">
        <v>263.85</v>
      </c>
      <c r="D295" s="78">
        <v>3.777</v>
      </c>
      <c r="E295" s="78">
        <f t="shared" si="27"/>
        <v>0.32633280000000003</v>
      </c>
      <c r="F295" s="78">
        <f t="shared" si="28"/>
        <v>45.296326666666666</v>
      </c>
      <c r="G295" s="78">
        <f t="shared" si="29"/>
        <v>14.781677110848001</v>
      </c>
      <c r="H295" s="83" t="s">
        <v>126</v>
      </c>
      <c r="I295" s="78">
        <v>37.51257</v>
      </c>
      <c r="J295" s="78">
        <v>44.85392</v>
      </c>
      <c r="K295" s="78">
        <v>53.52249</v>
      </c>
    </row>
    <row r="296" spans="1:11" ht="24">
      <c r="A296" s="3">
        <v>26</v>
      </c>
      <c r="B296" s="68">
        <v>21974</v>
      </c>
      <c r="C296" s="78">
        <v>262.87</v>
      </c>
      <c r="D296" s="78">
        <v>2.052</v>
      </c>
      <c r="E296" s="78">
        <f t="shared" si="27"/>
        <v>0.1772928</v>
      </c>
      <c r="F296" s="78">
        <f t="shared" si="28"/>
        <v>36.19601333333333</v>
      </c>
      <c r="G296" s="78">
        <f t="shared" si="29"/>
        <v>6.417292552704</v>
      </c>
      <c r="H296" s="83" t="s">
        <v>127</v>
      </c>
      <c r="I296" s="78">
        <v>39.88792</v>
      </c>
      <c r="J296" s="78">
        <v>31.29445</v>
      </c>
      <c r="K296" s="78">
        <v>37.40567</v>
      </c>
    </row>
    <row r="297" spans="1:11" ht="24">
      <c r="A297" s="3">
        <v>27</v>
      </c>
      <c r="B297" s="68">
        <v>21981</v>
      </c>
      <c r="C297" s="78">
        <v>262.43</v>
      </c>
      <c r="D297" s="78">
        <v>2.276</v>
      </c>
      <c r="E297" s="78">
        <f t="shared" si="27"/>
        <v>0.1966464</v>
      </c>
      <c r="F297" s="78">
        <f t="shared" si="28"/>
        <v>8.288490000000001</v>
      </c>
      <c r="G297" s="78">
        <f t="shared" si="29"/>
        <v>1.6299017199360002</v>
      </c>
      <c r="H297" s="83" t="s">
        <v>186</v>
      </c>
      <c r="I297" s="78">
        <v>8.53214</v>
      </c>
      <c r="J297" s="78">
        <v>3.4301</v>
      </c>
      <c r="K297" s="78">
        <v>12.90323</v>
      </c>
    </row>
    <row r="298" spans="1:11" ht="24">
      <c r="A298" s="3">
        <v>28</v>
      </c>
      <c r="B298" s="68">
        <v>21989</v>
      </c>
      <c r="C298" s="78">
        <v>262.05</v>
      </c>
      <c r="D298" s="78">
        <v>5.556</v>
      </c>
      <c r="E298" s="78">
        <f t="shared" si="27"/>
        <v>0.48003840000000003</v>
      </c>
      <c r="F298" s="78">
        <f t="shared" si="28"/>
        <v>12.070713333333336</v>
      </c>
      <c r="G298" s="78">
        <f t="shared" si="29"/>
        <v>5.794405915392002</v>
      </c>
      <c r="H298" s="83" t="s">
        <v>187</v>
      </c>
      <c r="I298" s="78">
        <v>11.54068</v>
      </c>
      <c r="J298" s="78">
        <v>7.36377</v>
      </c>
      <c r="K298" s="78">
        <v>17.30769</v>
      </c>
    </row>
    <row r="299" spans="1:11" s="155" customFormat="1" ht="24.75" thickBot="1">
      <c r="A299" s="151">
        <v>29</v>
      </c>
      <c r="B299" s="152">
        <v>21996</v>
      </c>
      <c r="C299" s="153">
        <v>261.93</v>
      </c>
      <c r="D299" s="153">
        <v>5.259</v>
      </c>
      <c r="E299" s="153">
        <f t="shared" si="27"/>
        <v>0.45437760000000005</v>
      </c>
      <c r="F299" s="153">
        <f t="shared" si="28"/>
        <v>12.913286666666666</v>
      </c>
      <c r="G299" s="153">
        <f t="shared" si="29"/>
        <v>5.867508203712</v>
      </c>
      <c r="H299" s="154" t="s">
        <v>188</v>
      </c>
      <c r="I299" s="153">
        <v>9.70844</v>
      </c>
      <c r="J299" s="153">
        <v>4.292</v>
      </c>
      <c r="K299" s="153">
        <v>24.73942</v>
      </c>
    </row>
    <row r="300" spans="1:11" ht="24">
      <c r="A300" s="3">
        <v>1</v>
      </c>
      <c r="B300" s="68">
        <v>22013</v>
      </c>
      <c r="C300" s="78">
        <v>261.67</v>
      </c>
      <c r="D300" s="78">
        <v>3.683</v>
      </c>
      <c r="E300" s="78">
        <f t="shared" si="27"/>
        <v>0.3182112</v>
      </c>
      <c r="F300" s="78">
        <f t="shared" si="28"/>
        <v>13.365056666666666</v>
      </c>
      <c r="G300" s="78">
        <f t="shared" si="29"/>
        <v>4.252910719968</v>
      </c>
      <c r="H300" s="83" t="s">
        <v>189</v>
      </c>
      <c r="I300" s="78">
        <v>5.69922</v>
      </c>
      <c r="J300" s="78">
        <v>15.00816</v>
      </c>
      <c r="K300" s="78">
        <v>19.38779</v>
      </c>
    </row>
    <row r="301" spans="1:11" ht="24">
      <c r="A301" s="3">
        <v>2</v>
      </c>
      <c r="B301" s="68">
        <v>22034</v>
      </c>
      <c r="C301" s="78">
        <v>262.13</v>
      </c>
      <c r="D301" s="78">
        <v>5.091</v>
      </c>
      <c r="E301" s="78">
        <f t="shared" si="27"/>
        <v>0.43986240000000004</v>
      </c>
      <c r="F301" s="78">
        <f t="shared" si="28"/>
        <v>12.793166666666666</v>
      </c>
      <c r="G301" s="78">
        <f t="shared" si="29"/>
        <v>5.627232993600001</v>
      </c>
      <c r="H301" s="83" t="s">
        <v>190</v>
      </c>
      <c r="I301" s="78">
        <v>3.02674</v>
      </c>
      <c r="J301" s="78">
        <v>33.82418</v>
      </c>
      <c r="K301" s="78">
        <v>1.52858</v>
      </c>
    </row>
    <row r="302" spans="1:11" ht="24">
      <c r="A302" s="3">
        <v>3</v>
      </c>
      <c r="B302" s="68">
        <v>22045</v>
      </c>
      <c r="C302" s="78">
        <v>263.85</v>
      </c>
      <c r="D302" s="78">
        <v>15.894</v>
      </c>
      <c r="E302" s="78">
        <f t="shared" si="27"/>
        <v>1.3732416</v>
      </c>
      <c r="F302" s="78">
        <f t="shared" si="28"/>
        <v>142.51323333333332</v>
      </c>
      <c r="G302" s="78">
        <f t="shared" si="29"/>
        <v>195.70510056383998</v>
      </c>
      <c r="H302" s="83" t="s">
        <v>201</v>
      </c>
      <c r="I302" s="78">
        <v>159.74549</v>
      </c>
      <c r="J302" s="78">
        <v>179.76843</v>
      </c>
      <c r="K302" s="78">
        <v>88.02578</v>
      </c>
    </row>
    <row r="303" spans="1:11" ht="24">
      <c r="A303" s="3">
        <v>4</v>
      </c>
      <c r="B303" s="68">
        <v>22054</v>
      </c>
      <c r="C303" s="78">
        <v>264.42</v>
      </c>
      <c r="D303" s="78">
        <v>359.104</v>
      </c>
      <c r="E303" s="78">
        <f t="shared" si="27"/>
        <v>31.0265856</v>
      </c>
      <c r="F303" s="78">
        <f t="shared" si="28"/>
        <v>378.56048333333337</v>
      </c>
      <c r="G303" s="78">
        <f t="shared" si="29"/>
        <v>11745.43924091904</v>
      </c>
      <c r="H303" s="83" t="s">
        <v>192</v>
      </c>
      <c r="I303" s="78">
        <v>407.84032</v>
      </c>
      <c r="J303" s="78">
        <v>359.68609</v>
      </c>
      <c r="K303" s="78">
        <v>368.15504</v>
      </c>
    </row>
    <row r="304" spans="1:11" ht="24">
      <c r="A304" s="3">
        <v>5</v>
      </c>
      <c r="B304" s="68">
        <v>22060</v>
      </c>
      <c r="C304" s="78">
        <v>264.35</v>
      </c>
      <c r="D304" s="78">
        <v>353.808</v>
      </c>
      <c r="E304" s="78">
        <f t="shared" si="27"/>
        <v>30.569011200000002</v>
      </c>
      <c r="F304" s="78">
        <f t="shared" si="28"/>
        <v>376.8576</v>
      </c>
      <c r="G304" s="78">
        <f t="shared" si="29"/>
        <v>11520.164195205121</v>
      </c>
      <c r="H304" s="83" t="s">
        <v>193</v>
      </c>
      <c r="I304" s="78">
        <v>412.6259</v>
      </c>
      <c r="J304" s="78">
        <v>404.2844</v>
      </c>
      <c r="K304" s="78">
        <v>313.6625</v>
      </c>
    </row>
    <row r="305" spans="1:11" ht="24">
      <c r="A305" s="3">
        <v>6</v>
      </c>
      <c r="B305" s="68">
        <v>22074</v>
      </c>
      <c r="C305" s="78">
        <v>264.31</v>
      </c>
      <c r="D305" s="78">
        <v>337.903</v>
      </c>
      <c r="E305" s="78">
        <f t="shared" si="27"/>
        <v>29.194819200000005</v>
      </c>
      <c r="F305" s="78">
        <f t="shared" si="28"/>
        <v>41.64144</v>
      </c>
      <c r="G305" s="78">
        <f t="shared" si="29"/>
        <v>1215.7143120276482</v>
      </c>
      <c r="H305" s="83" t="s">
        <v>194</v>
      </c>
      <c r="I305" s="78">
        <v>34.65597</v>
      </c>
      <c r="J305" s="78">
        <v>38.93861</v>
      </c>
      <c r="K305" s="78">
        <v>51.32974</v>
      </c>
    </row>
    <row r="306" spans="1:11" ht="24">
      <c r="A306" s="3">
        <v>7</v>
      </c>
      <c r="B306" s="68">
        <v>22082</v>
      </c>
      <c r="C306" s="78">
        <v>264.35</v>
      </c>
      <c r="D306" s="78">
        <v>341.126</v>
      </c>
      <c r="E306" s="78">
        <f t="shared" si="27"/>
        <v>29.4732864</v>
      </c>
      <c r="F306" s="78">
        <f t="shared" si="28"/>
        <v>34.55742333333333</v>
      </c>
      <c r="G306" s="78">
        <f t="shared" si="29"/>
        <v>1018.5208351493759</v>
      </c>
      <c r="H306" s="83" t="s">
        <v>195</v>
      </c>
      <c r="I306" s="78">
        <v>26.18542</v>
      </c>
      <c r="J306" s="78">
        <v>37.67649</v>
      </c>
      <c r="K306" s="78">
        <v>39.81036</v>
      </c>
    </row>
    <row r="307" spans="1:11" ht="24">
      <c r="A307" s="3">
        <v>8</v>
      </c>
      <c r="B307" s="68">
        <v>22090</v>
      </c>
      <c r="C307" s="78">
        <v>264.25</v>
      </c>
      <c r="D307" s="78">
        <v>36.307</v>
      </c>
      <c r="E307" s="78">
        <f t="shared" si="27"/>
        <v>3.1369248000000005</v>
      </c>
      <c r="F307" s="78">
        <f t="shared" si="28"/>
        <v>32.306963333333336</v>
      </c>
      <c r="G307" s="78">
        <f t="shared" si="29"/>
        <v>101.34451449302402</v>
      </c>
      <c r="H307" s="83" t="s">
        <v>196</v>
      </c>
      <c r="I307" s="78">
        <v>38.43198</v>
      </c>
      <c r="J307" s="78">
        <v>31.25</v>
      </c>
      <c r="K307" s="78">
        <v>27.23891</v>
      </c>
    </row>
    <row r="308" spans="1:11" ht="24">
      <c r="A308" s="3">
        <v>9</v>
      </c>
      <c r="B308" s="68">
        <v>22102</v>
      </c>
      <c r="C308" s="78">
        <v>264.75</v>
      </c>
      <c r="D308" s="78">
        <v>4.547</v>
      </c>
      <c r="E308" s="78">
        <f t="shared" si="27"/>
        <v>0.3928608</v>
      </c>
      <c r="F308" s="78">
        <f t="shared" si="28"/>
        <v>354.8859333333333</v>
      </c>
      <c r="G308" s="78">
        <f t="shared" si="29"/>
        <v>139.42077167808</v>
      </c>
      <c r="H308" s="83" t="s">
        <v>153</v>
      </c>
      <c r="I308" s="78">
        <v>367.68964</v>
      </c>
      <c r="J308" s="78">
        <v>351.4229</v>
      </c>
      <c r="K308" s="78">
        <v>345.54526</v>
      </c>
    </row>
    <row r="309" spans="1:11" ht="24">
      <c r="A309" s="3">
        <v>10</v>
      </c>
      <c r="B309" s="68">
        <v>22110</v>
      </c>
      <c r="C309" s="78">
        <v>264.95</v>
      </c>
      <c r="D309" s="78">
        <v>4.741</v>
      </c>
      <c r="E309" s="78">
        <f t="shared" si="27"/>
        <v>0.4096224</v>
      </c>
      <c r="F309" s="78">
        <f t="shared" si="28"/>
        <v>349.2706533333333</v>
      </c>
      <c r="G309" s="78">
        <f t="shared" si="29"/>
        <v>143.06908326796798</v>
      </c>
      <c r="H309" s="83" t="s">
        <v>154</v>
      </c>
      <c r="I309" s="78">
        <v>354.84867</v>
      </c>
      <c r="J309" s="78">
        <v>370.02342</v>
      </c>
      <c r="K309" s="78">
        <v>322.93987</v>
      </c>
    </row>
    <row r="310" spans="1:11" ht="24">
      <c r="A310" s="3">
        <v>11</v>
      </c>
      <c r="B310" s="68">
        <v>22122</v>
      </c>
      <c r="C310" s="78">
        <v>263.955</v>
      </c>
      <c r="D310" s="78">
        <v>292.563</v>
      </c>
      <c r="E310" s="78">
        <f t="shared" si="27"/>
        <v>25.2774432</v>
      </c>
      <c r="F310" s="78">
        <f t="shared" si="28"/>
        <v>346.5470833333333</v>
      </c>
      <c r="G310" s="78">
        <f t="shared" si="29"/>
        <v>8759.824215084</v>
      </c>
      <c r="H310" s="83" t="s">
        <v>155</v>
      </c>
      <c r="I310" s="78">
        <v>322.28337</v>
      </c>
      <c r="J310" s="78">
        <v>304.67643</v>
      </c>
      <c r="K310" s="78">
        <v>412.68145</v>
      </c>
    </row>
    <row r="311" spans="1:11" ht="24">
      <c r="A311" s="3">
        <v>12</v>
      </c>
      <c r="B311" s="68">
        <v>22136</v>
      </c>
      <c r="C311" s="78">
        <v>263.75</v>
      </c>
      <c r="D311" s="78">
        <v>1.529</v>
      </c>
      <c r="E311" s="78">
        <f t="shared" si="27"/>
        <v>0.1321056</v>
      </c>
      <c r="F311" s="78">
        <f t="shared" si="28"/>
        <v>183.67363333333333</v>
      </c>
      <c r="G311" s="78">
        <f t="shared" si="29"/>
        <v>24.264315535679998</v>
      </c>
      <c r="H311" s="83" t="s">
        <v>156</v>
      </c>
      <c r="I311" s="78">
        <v>240.57738</v>
      </c>
      <c r="J311" s="78">
        <v>183.91815</v>
      </c>
      <c r="K311" s="78">
        <v>126.52537</v>
      </c>
    </row>
    <row r="312" spans="1:11" ht="24">
      <c r="A312" s="3">
        <v>13</v>
      </c>
      <c r="B312" s="68">
        <v>22149</v>
      </c>
      <c r="C312" s="78">
        <v>265.11</v>
      </c>
      <c r="D312" s="78">
        <v>2.15</v>
      </c>
      <c r="E312" s="78">
        <f t="shared" si="27"/>
        <v>0.18576</v>
      </c>
      <c r="F312" s="78">
        <f t="shared" si="28"/>
        <v>165.36876666666666</v>
      </c>
      <c r="G312" s="78">
        <f t="shared" si="29"/>
        <v>30.718902096</v>
      </c>
      <c r="H312" s="83" t="s">
        <v>181</v>
      </c>
      <c r="I312" s="78">
        <v>144.82737</v>
      </c>
      <c r="J312" s="78">
        <v>198.80565</v>
      </c>
      <c r="K312" s="78">
        <v>152.47328</v>
      </c>
    </row>
    <row r="313" spans="1:11" ht="24">
      <c r="A313" s="3">
        <v>14</v>
      </c>
      <c r="B313" s="68">
        <v>22157</v>
      </c>
      <c r="C313" s="78">
        <v>264.01</v>
      </c>
      <c r="D313" s="78">
        <v>302.354</v>
      </c>
      <c r="E313" s="78">
        <f t="shared" si="27"/>
        <v>26.1233856</v>
      </c>
      <c r="F313" s="78">
        <f t="shared" si="28"/>
        <v>190.46214999999998</v>
      </c>
      <c r="G313" s="78">
        <f t="shared" si="29"/>
        <v>4975.516186655039</v>
      </c>
      <c r="H313" s="83" t="s">
        <v>182</v>
      </c>
      <c r="I313" s="78">
        <v>217.3315</v>
      </c>
      <c r="J313" s="78">
        <v>169.65517</v>
      </c>
      <c r="K313" s="78">
        <v>184.39978</v>
      </c>
    </row>
    <row r="314" spans="1:11" ht="24">
      <c r="A314" s="3">
        <v>15</v>
      </c>
      <c r="B314" s="68">
        <v>22171</v>
      </c>
      <c r="C314" s="78">
        <v>264.25</v>
      </c>
      <c r="D314" s="78">
        <v>170.06</v>
      </c>
      <c r="E314" s="78">
        <f t="shared" si="27"/>
        <v>14.693184</v>
      </c>
      <c r="F314" s="78">
        <f t="shared" si="28"/>
        <v>142.50919666666667</v>
      </c>
      <c r="G314" s="78">
        <f t="shared" si="29"/>
        <v>2093.91384831552</v>
      </c>
      <c r="H314" s="83" t="s">
        <v>183</v>
      </c>
      <c r="I314" s="78">
        <v>144.30864</v>
      </c>
      <c r="J314" s="78">
        <v>148.3208</v>
      </c>
      <c r="K314" s="78">
        <v>134.89815</v>
      </c>
    </row>
    <row r="315" spans="1:11" ht="24">
      <c r="A315" s="3">
        <v>16</v>
      </c>
      <c r="B315" s="68">
        <v>22177</v>
      </c>
      <c r="C315" s="78">
        <v>264.98</v>
      </c>
      <c r="D315" s="78">
        <v>531.372</v>
      </c>
      <c r="E315" s="78">
        <f t="shared" si="27"/>
        <v>45.9105408</v>
      </c>
      <c r="F315" s="78">
        <f t="shared" si="28"/>
        <v>380.36599666666666</v>
      </c>
      <c r="G315" s="78">
        <f t="shared" si="29"/>
        <v>17462.808608897663</v>
      </c>
      <c r="H315" s="83" t="s">
        <v>184</v>
      </c>
      <c r="I315" s="78">
        <v>328.85046</v>
      </c>
      <c r="J315" s="78">
        <v>396.61535</v>
      </c>
      <c r="K315" s="78">
        <v>415.63218</v>
      </c>
    </row>
    <row r="316" spans="1:11" ht="24">
      <c r="A316" s="3">
        <v>17</v>
      </c>
      <c r="B316" s="68">
        <v>22184</v>
      </c>
      <c r="C316" s="78">
        <v>264.03</v>
      </c>
      <c r="D316" s="78">
        <v>284.388</v>
      </c>
      <c r="E316" s="78">
        <f t="shared" si="27"/>
        <v>24.5711232</v>
      </c>
      <c r="F316" s="78">
        <f t="shared" si="28"/>
        <v>272.54881666666665</v>
      </c>
      <c r="G316" s="78">
        <f t="shared" si="29"/>
        <v>6696.830552330879</v>
      </c>
      <c r="H316" s="83" t="s">
        <v>139</v>
      </c>
      <c r="I316" s="78">
        <v>317.43349</v>
      </c>
      <c r="J316" s="78">
        <v>249.4924</v>
      </c>
      <c r="K316" s="78">
        <v>250.72056</v>
      </c>
    </row>
    <row r="317" spans="1:11" ht="24">
      <c r="A317" s="3">
        <v>18</v>
      </c>
      <c r="B317" s="68">
        <v>22194</v>
      </c>
      <c r="C317" s="78">
        <v>264.85</v>
      </c>
      <c r="D317" s="78">
        <v>337.879</v>
      </c>
      <c r="E317" s="78">
        <f t="shared" si="27"/>
        <v>29.192745600000002</v>
      </c>
      <c r="F317" s="78">
        <f t="shared" si="28"/>
        <v>107.12882333333334</v>
      </c>
      <c r="G317" s="78">
        <f t="shared" si="29"/>
        <v>3127.3844859973447</v>
      </c>
      <c r="H317" s="83" t="s">
        <v>140</v>
      </c>
      <c r="I317" s="78">
        <v>118.2659</v>
      </c>
      <c r="J317" s="78">
        <v>108.13417</v>
      </c>
      <c r="K317" s="78">
        <v>94.9864</v>
      </c>
    </row>
    <row r="318" spans="1:11" ht="24">
      <c r="A318" s="3">
        <v>19</v>
      </c>
      <c r="B318" s="68">
        <v>22208</v>
      </c>
      <c r="C318" s="78">
        <v>264.05</v>
      </c>
      <c r="D318" s="78">
        <v>596.588</v>
      </c>
      <c r="E318" s="78">
        <f t="shared" si="27"/>
        <v>51.5452032</v>
      </c>
      <c r="F318" s="78">
        <f t="shared" si="28"/>
        <v>316.81939</v>
      </c>
      <c r="G318" s="78">
        <f t="shared" si="29"/>
        <v>16330.519835250048</v>
      </c>
      <c r="H318" s="83" t="s">
        <v>141</v>
      </c>
      <c r="I318" s="78">
        <v>328.58745</v>
      </c>
      <c r="J318" s="78">
        <v>307.83613</v>
      </c>
      <c r="K318" s="78">
        <v>314.03459</v>
      </c>
    </row>
    <row r="319" spans="1:11" ht="24">
      <c r="A319" s="3">
        <v>20</v>
      </c>
      <c r="B319" s="68">
        <v>22219</v>
      </c>
      <c r="C319" s="78">
        <v>263.35</v>
      </c>
      <c r="D319" s="78">
        <v>256.499</v>
      </c>
      <c r="E319" s="78">
        <f t="shared" si="27"/>
        <v>22.161513600000003</v>
      </c>
      <c r="F319" s="78">
        <f t="shared" si="28"/>
        <v>120.11299333333334</v>
      </c>
      <c r="G319" s="78">
        <f t="shared" si="29"/>
        <v>2661.8857352933765</v>
      </c>
      <c r="H319" s="83" t="s">
        <v>142</v>
      </c>
      <c r="I319" s="78">
        <v>136.83305</v>
      </c>
      <c r="J319" s="78">
        <v>106.67425</v>
      </c>
      <c r="K319" s="78">
        <v>116.83168</v>
      </c>
    </row>
    <row r="320" spans="1:11" ht="24">
      <c r="A320" s="3">
        <v>21</v>
      </c>
      <c r="B320" s="68">
        <v>22227</v>
      </c>
      <c r="C320" s="78">
        <v>263.65</v>
      </c>
      <c r="D320" s="78">
        <v>56.072</v>
      </c>
      <c r="E320" s="78">
        <f t="shared" si="27"/>
        <v>4.8446208</v>
      </c>
      <c r="F320" s="78">
        <f t="shared" si="28"/>
        <v>11.712876666666666</v>
      </c>
      <c r="G320" s="78">
        <f t="shared" si="29"/>
        <v>56.744445927168</v>
      </c>
      <c r="H320" s="83" t="s">
        <v>129</v>
      </c>
      <c r="I320" s="78">
        <v>7.84437</v>
      </c>
      <c r="J320" s="78">
        <v>15.04222</v>
      </c>
      <c r="K320" s="78">
        <v>12.25204</v>
      </c>
    </row>
    <row r="321" spans="1:11" ht="24">
      <c r="A321" s="3">
        <v>22</v>
      </c>
      <c r="B321" s="68">
        <v>22236</v>
      </c>
      <c r="C321" s="78">
        <v>263.29</v>
      </c>
      <c r="D321" s="78">
        <v>50.747</v>
      </c>
      <c r="E321" s="78">
        <f t="shared" si="27"/>
        <v>4.3845408</v>
      </c>
      <c r="F321" s="78">
        <f t="shared" si="28"/>
        <v>10.993116666666666</v>
      </c>
      <c r="G321" s="78">
        <f t="shared" si="29"/>
        <v>48.199768544159994</v>
      </c>
      <c r="H321" s="83" t="s">
        <v>130</v>
      </c>
      <c r="I321" s="78">
        <v>14.60091</v>
      </c>
      <c r="J321" s="78">
        <v>12.22793</v>
      </c>
      <c r="K321" s="78">
        <v>6.15051</v>
      </c>
    </row>
    <row r="322" spans="1:11" ht="24">
      <c r="A322" s="3">
        <v>23</v>
      </c>
      <c r="B322" s="68">
        <v>22247</v>
      </c>
      <c r="C322" s="78">
        <v>263.78</v>
      </c>
      <c r="D322" s="78">
        <v>66.441</v>
      </c>
      <c r="E322" s="78">
        <f t="shared" si="27"/>
        <v>5.7405024000000004</v>
      </c>
      <c r="F322" s="78">
        <f t="shared" si="28"/>
        <v>16.87821666666667</v>
      </c>
      <c r="G322" s="78">
        <f t="shared" si="29"/>
        <v>96.88944328272002</v>
      </c>
      <c r="H322" s="83" t="s">
        <v>143</v>
      </c>
      <c r="I322" s="78">
        <v>16.72241</v>
      </c>
      <c r="J322" s="78">
        <v>15.83148</v>
      </c>
      <c r="K322" s="78">
        <v>18.08076</v>
      </c>
    </row>
    <row r="323" spans="1:11" ht="24">
      <c r="A323" s="3">
        <v>24</v>
      </c>
      <c r="B323" s="68">
        <v>22257</v>
      </c>
      <c r="C323" s="78">
        <v>263.81</v>
      </c>
      <c r="D323" s="78">
        <v>37.312</v>
      </c>
      <c r="E323" s="78">
        <f t="shared" si="27"/>
        <v>3.2237568</v>
      </c>
      <c r="F323" s="78">
        <f t="shared" si="28"/>
        <v>32.22824</v>
      </c>
      <c r="G323" s="78">
        <f t="shared" si="29"/>
        <v>103.896007852032</v>
      </c>
      <c r="H323" s="83" t="s">
        <v>185</v>
      </c>
      <c r="I323" s="78">
        <v>27.14781</v>
      </c>
      <c r="J323" s="78">
        <v>30.62516</v>
      </c>
      <c r="K323" s="78">
        <v>38.91175</v>
      </c>
    </row>
    <row r="324" spans="1:11" ht="24">
      <c r="A324" s="3">
        <v>25</v>
      </c>
      <c r="B324" s="68">
        <v>22270</v>
      </c>
      <c r="C324" s="78">
        <v>263.65</v>
      </c>
      <c r="D324" s="78">
        <v>29.421</v>
      </c>
      <c r="E324" s="78">
        <f t="shared" si="27"/>
        <v>2.5419744</v>
      </c>
      <c r="F324" s="78">
        <f t="shared" si="28"/>
        <v>31.815133333333332</v>
      </c>
      <c r="G324" s="78">
        <f t="shared" si="29"/>
        <v>80.87325446592</v>
      </c>
      <c r="H324" s="83" t="s">
        <v>126</v>
      </c>
      <c r="I324" s="78">
        <v>31.78595</v>
      </c>
      <c r="J324" s="78">
        <v>34.05474</v>
      </c>
      <c r="K324" s="78">
        <v>29.60471</v>
      </c>
    </row>
    <row r="325" spans="1:11" ht="24">
      <c r="A325" s="3">
        <v>26</v>
      </c>
      <c r="B325" s="68">
        <v>22277</v>
      </c>
      <c r="C325" s="78">
        <v>263.81</v>
      </c>
      <c r="D325" s="78">
        <v>37.312</v>
      </c>
      <c r="E325" s="78">
        <f t="shared" si="27"/>
        <v>3.2237568</v>
      </c>
      <c r="F325" s="78">
        <f t="shared" si="28"/>
        <v>37.21698666666666</v>
      </c>
      <c r="G325" s="78">
        <f t="shared" si="29"/>
        <v>119.97851384217599</v>
      </c>
      <c r="H325" s="83" t="s">
        <v>127</v>
      </c>
      <c r="I325" s="78">
        <v>37.56184</v>
      </c>
      <c r="J325" s="78">
        <v>49.37565</v>
      </c>
      <c r="K325" s="78">
        <v>24.71347</v>
      </c>
    </row>
    <row r="326" spans="1:11" ht="24">
      <c r="A326" s="3">
        <v>27</v>
      </c>
      <c r="B326" s="68">
        <v>22285</v>
      </c>
      <c r="C326" s="78">
        <v>264.13</v>
      </c>
      <c r="D326" s="78">
        <v>37.234</v>
      </c>
      <c r="E326" s="78">
        <f t="shared" si="27"/>
        <v>3.2170176</v>
      </c>
      <c r="F326" s="78">
        <f t="shared" si="28"/>
        <v>17.26857</v>
      </c>
      <c r="G326" s="78">
        <f t="shared" si="29"/>
        <v>55.553293616832</v>
      </c>
      <c r="H326" s="83" t="s">
        <v>186</v>
      </c>
      <c r="I326" s="78">
        <v>12.38511</v>
      </c>
      <c r="J326" s="78">
        <v>21.26152</v>
      </c>
      <c r="K326" s="78">
        <v>18.15908</v>
      </c>
    </row>
    <row r="327" spans="1:11" ht="24">
      <c r="A327" s="3">
        <v>28</v>
      </c>
      <c r="B327" s="68">
        <v>22296</v>
      </c>
      <c r="C327" s="78">
        <v>264.23</v>
      </c>
      <c r="D327" s="78">
        <v>40.08</v>
      </c>
      <c r="E327" s="78">
        <f t="shared" si="27"/>
        <v>3.462912</v>
      </c>
      <c r="F327" s="78">
        <f t="shared" si="28"/>
        <v>19.62065</v>
      </c>
      <c r="G327" s="78">
        <f t="shared" si="29"/>
        <v>67.9445843328</v>
      </c>
      <c r="H327" s="83" t="s">
        <v>187</v>
      </c>
      <c r="I327" s="78">
        <v>26.71301</v>
      </c>
      <c r="J327" s="78">
        <v>19.73749</v>
      </c>
      <c r="K327" s="78">
        <v>12.41145</v>
      </c>
    </row>
    <row r="328" spans="1:11" ht="24">
      <c r="A328" s="3">
        <v>29</v>
      </c>
      <c r="B328" s="68">
        <v>22304</v>
      </c>
      <c r="C328" s="78">
        <v>264.49</v>
      </c>
      <c r="D328" s="78">
        <v>41.844</v>
      </c>
      <c r="E328" s="78">
        <f t="shared" si="27"/>
        <v>3.6153216</v>
      </c>
      <c r="F328" s="78">
        <f t="shared" si="28"/>
        <v>7.107360000000001</v>
      </c>
      <c r="G328" s="78">
        <f t="shared" si="29"/>
        <v>25.695392126976003</v>
      </c>
      <c r="H328" s="83" t="s">
        <v>188</v>
      </c>
      <c r="I328" s="78">
        <v>11.94203</v>
      </c>
      <c r="J328" s="78">
        <v>6.66901</v>
      </c>
      <c r="K328" s="78">
        <v>2.71104</v>
      </c>
    </row>
    <row r="329" spans="1:11" ht="24">
      <c r="A329" s="3">
        <v>30</v>
      </c>
      <c r="B329" s="68">
        <v>22318</v>
      </c>
      <c r="C329" s="78">
        <v>264.32</v>
      </c>
      <c r="D329" s="78">
        <v>1.959</v>
      </c>
      <c r="E329" s="78">
        <f t="shared" si="27"/>
        <v>0.1692576</v>
      </c>
      <c r="F329" s="78">
        <f t="shared" si="28"/>
        <v>25.497123333333334</v>
      </c>
      <c r="G329" s="78">
        <f t="shared" si="29"/>
        <v>4.315581902304</v>
      </c>
      <c r="H329" s="83" t="s">
        <v>144</v>
      </c>
      <c r="I329" s="78">
        <v>20.81284</v>
      </c>
      <c r="J329" s="78">
        <v>28.42194</v>
      </c>
      <c r="K329" s="78">
        <v>27.25659</v>
      </c>
    </row>
    <row r="330" spans="1:11" ht="24">
      <c r="A330" s="3">
        <v>31</v>
      </c>
      <c r="B330" s="68">
        <v>22325</v>
      </c>
      <c r="C330" s="78">
        <v>264.21</v>
      </c>
      <c r="D330" s="78">
        <v>1.907</v>
      </c>
      <c r="E330" s="78">
        <f t="shared" si="27"/>
        <v>0.16476480000000002</v>
      </c>
      <c r="F330" s="78">
        <f t="shared" si="28"/>
        <v>16.004046666666667</v>
      </c>
      <c r="G330" s="78">
        <f t="shared" si="29"/>
        <v>2.636903548224</v>
      </c>
      <c r="H330" s="83" t="s">
        <v>145</v>
      </c>
      <c r="I330" s="78">
        <v>15.24443</v>
      </c>
      <c r="J330" s="78">
        <v>12.95767</v>
      </c>
      <c r="K330" s="78">
        <v>19.81004</v>
      </c>
    </row>
    <row r="331" spans="1:11" ht="24">
      <c r="A331" s="3">
        <v>32</v>
      </c>
      <c r="B331" s="68">
        <v>22333</v>
      </c>
      <c r="C331" s="78">
        <v>264.05</v>
      </c>
      <c r="D331" s="78">
        <v>1.853</v>
      </c>
      <c r="E331" s="78">
        <f t="shared" si="27"/>
        <v>0.1600992</v>
      </c>
      <c r="F331" s="78">
        <f t="shared" si="28"/>
        <v>12.742843333333333</v>
      </c>
      <c r="G331" s="78">
        <f t="shared" si="29"/>
        <v>2.040119023392</v>
      </c>
      <c r="H331" s="83" t="s">
        <v>146</v>
      </c>
      <c r="I331" s="78">
        <v>7.00818</v>
      </c>
      <c r="J331" s="78">
        <v>19.75924</v>
      </c>
      <c r="K331" s="78">
        <v>11.46111</v>
      </c>
    </row>
    <row r="332" spans="1:11" ht="24">
      <c r="A332" s="3">
        <v>33</v>
      </c>
      <c r="B332" s="68">
        <v>22354</v>
      </c>
      <c r="C332" s="78">
        <v>262.15</v>
      </c>
      <c r="D332" s="78">
        <v>1.026</v>
      </c>
      <c r="E332" s="78">
        <f t="shared" si="27"/>
        <v>0.0886464</v>
      </c>
      <c r="F332" s="78">
        <f aca="true" t="shared" si="30" ref="F332:F356">+AVERAGE(I332:K332)</f>
        <v>9.9978</v>
      </c>
      <c r="G332" s="78">
        <f aca="true" t="shared" si="31" ref="G332:G355">F332*E332</f>
        <v>0.88626897792</v>
      </c>
      <c r="H332" s="83" t="s">
        <v>147</v>
      </c>
      <c r="I332" s="78">
        <v>13.85081</v>
      </c>
      <c r="J332" s="78">
        <v>9.56091</v>
      </c>
      <c r="K332" s="78">
        <v>6.58168</v>
      </c>
    </row>
    <row r="333" spans="1:11" s="155" customFormat="1" ht="24.75" thickBot="1">
      <c r="A333" s="151">
        <v>34</v>
      </c>
      <c r="B333" s="152">
        <v>22366</v>
      </c>
      <c r="C333" s="153">
        <v>262.27</v>
      </c>
      <c r="D333" s="153">
        <v>1.073</v>
      </c>
      <c r="E333" s="153">
        <f t="shared" si="27"/>
        <v>0.0927072</v>
      </c>
      <c r="F333" s="153">
        <f t="shared" si="30"/>
        <v>6.098859999999999</v>
      </c>
      <c r="G333" s="153">
        <f t="shared" si="31"/>
        <v>0.565408233792</v>
      </c>
      <c r="H333" s="154" t="s">
        <v>148</v>
      </c>
      <c r="I333" s="153">
        <v>7.45798</v>
      </c>
      <c r="J333" s="153">
        <v>4.03796</v>
      </c>
      <c r="K333" s="153">
        <v>6.80064</v>
      </c>
    </row>
    <row r="334" spans="1:11" ht="24">
      <c r="A334" s="3">
        <v>1</v>
      </c>
      <c r="B334" s="68">
        <v>22373</v>
      </c>
      <c r="C334" s="78">
        <v>262.37</v>
      </c>
      <c r="D334" s="78">
        <v>1.099</v>
      </c>
      <c r="E334" s="78">
        <f t="shared" si="27"/>
        <v>0.0949536</v>
      </c>
      <c r="F334" s="8">
        <f t="shared" si="30"/>
        <v>18.309506666666664</v>
      </c>
      <c r="G334" s="8">
        <f t="shared" si="31"/>
        <v>1.7385535722239998</v>
      </c>
      <c r="H334" s="83" t="s">
        <v>189</v>
      </c>
      <c r="I334" s="78">
        <v>21.89315</v>
      </c>
      <c r="J334" s="78">
        <v>10.34567</v>
      </c>
      <c r="K334" s="78">
        <v>22.6897</v>
      </c>
    </row>
    <row r="335" spans="1:11" ht="24">
      <c r="A335" s="3">
        <v>2</v>
      </c>
      <c r="B335" s="68">
        <v>22394</v>
      </c>
      <c r="C335" s="78">
        <v>264.79</v>
      </c>
      <c r="D335" s="78">
        <v>2.211</v>
      </c>
      <c r="E335" s="78">
        <f t="shared" si="27"/>
        <v>0.1910304</v>
      </c>
      <c r="F335" s="8">
        <f t="shared" si="30"/>
        <v>21.010706666666664</v>
      </c>
      <c r="G335" s="8">
        <f t="shared" si="31"/>
        <v>4.013683698815999</v>
      </c>
      <c r="H335" s="83" t="s">
        <v>190</v>
      </c>
      <c r="I335" s="78">
        <v>27.3224</v>
      </c>
      <c r="J335" s="78">
        <v>15.17584</v>
      </c>
      <c r="K335" s="78">
        <v>20.53388</v>
      </c>
    </row>
    <row r="336" spans="1:11" ht="24">
      <c r="A336" s="3">
        <v>3</v>
      </c>
      <c r="B336" s="68">
        <v>22405</v>
      </c>
      <c r="C336" s="78">
        <v>264.45</v>
      </c>
      <c r="D336" s="78">
        <v>2.059</v>
      </c>
      <c r="E336" s="78">
        <f t="shared" si="27"/>
        <v>0.17789760000000002</v>
      </c>
      <c r="F336" s="78">
        <f t="shared" si="30"/>
        <v>35.751686666666664</v>
      </c>
      <c r="G336" s="78">
        <f t="shared" si="31"/>
        <v>6.360139253952</v>
      </c>
      <c r="H336" s="83" t="s">
        <v>201</v>
      </c>
      <c r="I336" s="78">
        <v>49.03563</v>
      </c>
      <c r="J336" s="78">
        <v>35.94967</v>
      </c>
      <c r="K336" s="78">
        <v>22.26976</v>
      </c>
    </row>
    <row r="337" spans="1:11" ht="24">
      <c r="A337" s="3">
        <v>4</v>
      </c>
      <c r="B337" s="68">
        <v>22422</v>
      </c>
      <c r="C337" s="78">
        <v>264.01</v>
      </c>
      <c r="D337" s="78">
        <v>1.876</v>
      </c>
      <c r="E337" s="78">
        <f t="shared" si="27"/>
        <v>0.1620864</v>
      </c>
      <c r="F337" s="78">
        <f t="shared" si="30"/>
        <v>30.62671</v>
      </c>
      <c r="G337" s="78">
        <f t="shared" si="31"/>
        <v>4.964173167744</v>
      </c>
      <c r="H337" s="83" t="s">
        <v>192</v>
      </c>
      <c r="I337" s="78">
        <v>34.54437</v>
      </c>
      <c r="J337" s="78">
        <v>32.13415</v>
      </c>
      <c r="K337" s="78">
        <v>25.20161</v>
      </c>
    </row>
    <row r="338" spans="1:11" ht="24">
      <c r="A338" s="3">
        <v>5</v>
      </c>
      <c r="B338" s="68">
        <v>22437</v>
      </c>
      <c r="C338" s="78">
        <v>263.75</v>
      </c>
      <c r="D338" s="78">
        <v>128.824</v>
      </c>
      <c r="E338" s="78">
        <f t="shared" si="27"/>
        <v>11.130393600000001</v>
      </c>
      <c r="F338" s="78">
        <f t="shared" si="30"/>
        <v>20.394163333333335</v>
      </c>
      <c r="G338" s="78">
        <f t="shared" si="31"/>
        <v>226.99506504268805</v>
      </c>
      <c r="H338" s="83" t="s">
        <v>193</v>
      </c>
      <c r="I338" s="78">
        <v>29.11956</v>
      </c>
      <c r="J338" s="78">
        <v>18.94229</v>
      </c>
      <c r="K338" s="78">
        <v>13.12064</v>
      </c>
    </row>
    <row r="339" spans="1:11" ht="24">
      <c r="A339" s="3">
        <v>6</v>
      </c>
      <c r="B339" s="68">
        <v>22453</v>
      </c>
      <c r="C339" s="78">
        <v>263.65</v>
      </c>
      <c r="D339" s="78">
        <v>58.96</v>
      </c>
      <c r="E339" s="78">
        <f t="shared" si="27"/>
        <v>5.094144</v>
      </c>
      <c r="F339" s="78">
        <f t="shared" si="30"/>
        <v>16.190050000000003</v>
      </c>
      <c r="G339" s="78">
        <f t="shared" si="31"/>
        <v>82.47444606720002</v>
      </c>
      <c r="H339" s="83" t="s">
        <v>194</v>
      </c>
      <c r="I339" s="78">
        <v>21.99194</v>
      </c>
      <c r="J339" s="78">
        <v>17.30669</v>
      </c>
      <c r="K339" s="78">
        <v>9.27152</v>
      </c>
    </row>
    <row r="340" spans="1:11" ht="24">
      <c r="A340" s="3">
        <v>7</v>
      </c>
      <c r="B340" s="68">
        <v>22465</v>
      </c>
      <c r="C340" s="78">
        <v>263.73</v>
      </c>
      <c r="D340" s="78">
        <v>63.011</v>
      </c>
      <c r="E340" s="78">
        <f t="shared" si="27"/>
        <v>5.444150400000001</v>
      </c>
      <c r="F340" s="78">
        <f t="shared" si="30"/>
        <v>14.61275</v>
      </c>
      <c r="G340" s="78">
        <f t="shared" si="31"/>
        <v>79.55400875760002</v>
      </c>
      <c r="H340" s="83" t="s">
        <v>195</v>
      </c>
      <c r="I340" s="78">
        <v>11.20518</v>
      </c>
      <c r="J340" s="78">
        <v>18.71985</v>
      </c>
      <c r="K340" s="78">
        <v>13.91322</v>
      </c>
    </row>
    <row r="341" spans="1:11" ht="24">
      <c r="A341" s="3">
        <v>8</v>
      </c>
      <c r="B341" s="68">
        <v>22472</v>
      </c>
      <c r="C341" s="78">
        <v>263.13</v>
      </c>
      <c r="D341" s="78">
        <v>30.627</v>
      </c>
      <c r="E341" s="78">
        <f t="shared" si="27"/>
        <v>2.6461728</v>
      </c>
      <c r="F341" s="78">
        <f t="shared" si="30"/>
        <v>11.09898</v>
      </c>
      <c r="G341" s="78">
        <f t="shared" si="31"/>
        <v>29.369818983743997</v>
      </c>
      <c r="H341" s="83" t="s">
        <v>196</v>
      </c>
      <c r="I341" s="78">
        <v>14.48975</v>
      </c>
      <c r="J341" s="78">
        <v>12.48786</v>
      </c>
      <c r="K341" s="78">
        <v>6.31933</v>
      </c>
    </row>
    <row r="342" spans="1:11" ht="24">
      <c r="A342" s="3">
        <v>9</v>
      </c>
      <c r="B342" s="68">
        <v>22481</v>
      </c>
      <c r="C342" s="78">
        <v>263.62</v>
      </c>
      <c r="D342" s="78">
        <v>40.233</v>
      </c>
      <c r="E342" s="78">
        <f t="shared" si="27"/>
        <v>3.4761311999999998</v>
      </c>
      <c r="F342" s="78">
        <f t="shared" si="30"/>
        <v>34.74145333333333</v>
      </c>
      <c r="G342" s="78">
        <f t="shared" si="31"/>
        <v>120.765849865344</v>
      </c>
      <c r="H342" s="83" t="s">
        <v>153</v>
      </c>
      <c r="I342" s="78">
        <v>30.33043</v>
      </c>
      <c r="J342" s="78">
        <v>39.7882</v>
      </c>
      <c r="K342" s="78">
        <v>34.10573</v>
      </c>
    </row>
    <row r="343" spans="1:11" ht="24">
      <c r="A343" s="3">
        <v>10</v>
      </c>
      <c r="B343" s="68">
        <v>22499</v>
      </c>
      <c r="C343" s="78">
        <v>262.35</v>
      </c>
      <c r="D343" s="78">
        <v>13.06</v>
      </c>
      <c r="E343" s="78">
        <f t="shared" si="27"/>
        <v>1.128384</v>
      </c>
      <c r="F343" s="78">
        <f t="shared" si="30"/>
        <v>43.015980000000006</v>
      </c>
      <c r="G343" s="78">
        <f t="shared" si="31"/>
        <v>48.53854357632001</v>
      </c>
      <c r="H343" s="83" t="s">
        <v>154</v>
      </c>
      <c r="I343" s="78">
        <v>34.2788</v>
      </c>
      <c r="J343" s="78">
        <v>40.91256</v>
      </c>
      <c r="K343" s="78">
        <v>53.85658</v>
      </c>
    </row>
    <row r="344" spans="1:11" ht="24">
      <c r="A344" s="3">
        <v>11</v>
      </c>
      <c r="B344" s="68">
        <v>22509</v>
      </c>
      <c r="C344" s="78">
        <v>263.17</v>
      </c>
      <c r="D344" s="78">
        <v>39.166</v>
      </c>
      <c r="E344" s="78">
        <f t="shared" si="27"/>
        <v>3.3839424</v>
      </c>
      <c r="F344" s="78">
        <f t="shared" si="30"/>
        <v>49.56536</v>
      </c>
      <c r="G344" s="78">
        <f t="shared" si="31"/>
        <v>167.726323275264</v>
      </c>
      <c r="H344" s="83" t="s">
        <v>155</v>
      </c>
      <c r="I344" s="78">
        <v>43.46497</v>
      </c>
      <c r="J344" s="78">
        <v>60.54643</v>
      </c>
      <c r="K344" s="78">
        <v>44.68468</v>
      </c>
    </row>
    <row r="345" spans="1:11" ht="24">
      <c r="A345" s="3">
        <v>12</v>
      </c>
      <c r="B345" s="68">
        <v>22513</v>
      </c>
      <c r="C345" s="78">
        <v>263.38</v>
      </c>
      <c r="D345" s="78">
        <v>425.507</v>
      </c>
      <c r="E345" s="78">
        <f t="shared" si="27"/>
        <v>36.7638048</v>
      </c>
      <c r="F345" s="78">
        <f t="shared" si="30"/>
        <v>272.32119333333327</v>
      </c>
      <c r="G345" s="78">
        <f t="shared" si="31"/>
        <v>10011.563194609726</v>
      </c>
      <c r="H345" s="83" t="s">
        <v>156</v>
      </c>
      <c r="I345" s="78">
        <v>297.8153</v>
      </c>
      <c r="J345" s="78">
        <v>254.86808</v>
      </c>
      <c r="K345" s="78">
        <v>264.2802</v>
      </c>
    </row>
    <row r="346" spans="1:11" ht="24">
      <c r="A346" s="3">
        <v>13</v>
      </c>
      <c r="B346" s="68">
        <v>22530</v>
      </c>
      <c r="C346" s="78">
        <v>262.79</v>
      </c>
      <c r="D346" s="78">
        <v>23.067</v>
      </c>
      <c r="E346" s="78">
        <f t="shared" si="27"/>
        <v>1.9929888000000002</v>
      </c>
      <c r="F346" s="78">
        <f t="shared" si="30"/>
        <v>13.945673333333332</v>
      </c>
      <c r="G346" s="78">
        <f t="shared" si="31"/>
        <v>27.793570761792</v>
      </c>
      <c r="H346" s="83" t="s">
        <v>181</v>
      </c>
      <c r="I346" s="78">
        <v>14.20948</v>
      </c>
      <c r="J346" s="78">
        <v>7.53915</v>
      </c>
      <c r="K346" s="78">
        <v>20.08839</v>
      </c>
    </row>
    <row r="347" spans="1:11" ht="24">
      <c r="A347" s="3">
        <v>14</v>
      </c>
      <c r="B347" s="68">
        <v>22542</v>
      </c>
      <c r="C347" s="78">
        <v>262.79</v>
      </c>
      <c r="D347" s="78">
        <v>109.148</v>
      </c>
      <c r="E347" s="78">
        <f t="shared" si="27"/>
        <v>9.4303872</v>
      </c>
      <c r="F347" s="78">
        <f t="shared" si="30"/>
        <v>12.18735</v>
      </c>
      <c r="G347" s="78">
        <f t="shared" si="31"/>
        <v>114.93142944192</v>
      </c>
      <c r="H347" s="83" t="s">
        <v>182</v>
      </c>
      <c r="I347" s="78">
        <v>15.10633</v>
      </c>
      <c r="J347" s="78">
        <v>12.58418</v>
      </c>
      <c r="K347" s="78">
        <v>8.87154</v>
      </c>
    </row>
    <row r="348" spans="1:11" ht="24">
      <c r="A348" s="3">
        <v>15</v>
      </c>
      <c r="B348" s="68">
        <v>22548</v>
      </c>
      <c r="C348" s="78">
        <v>263.03</v>
      </c>
      <c r="D348" s="78">
        <v>129.187</v>
      </c>
      <c r="E348" s="78">
        <f t="shared" si="27"/>
        <v>11.161756800000001</v>
      </c>
      <c r="F348" s="78">
        <f t="shared" si="30"/>
        <v>16.65604</v>
      </c>
      <c r="G348" s="78">
        <f t="shared" si="31"/>
        <v>185.91066773107204</v>
      </c>
      <c r="H348" s="83" t="s">
        <v>183</v>
      </c>
      <c r="I348" s="78">
        <v>16.73757</v>
      </c>
      <c r="J348" s="78">
        <v>14.24501</v>
      </c>
      <c r="K348" s="78">
        <v>18.98554</v>
      </c>
    </row>
    <row r="349" spans="1:11" ht="24">
      <c r="A349" s="3">
        <v>16</v>
      </c>
      <c r="B349" s="68">
        <v>22558</v>
      </c>
      <c r="C349" s="78">
        <v>263.78</v>
      </c>
      <c r="D349" s="78">
        <v>568.22</v>
      </c>
      <c r="E349" s="78">
        <f t="shared" si="27"/>
        <v>49.094208</v>
      </c>
      <c r="F349" s="78">
        <f t="shared" si="30"/>
        <v>196.43098</v>
      </c>
      <c r="G349" s="78">
        <f t="shared" si="31"/>
        <v>9643.623389763841</v>
      </c>
      <c r="H349" s="83" t="s">
        <v>184</v>
      </c>
      <c r="I349" s="78">
        <v>221.16816</v>
      </c>
      <c r="J349" s="78">
        <v>165.62144</v>
      </c>
      <c r="K349" s="78">
        <v>202.50334</v>
      </c>
    </row>
    <row r="350" spans="1:11" ht="24">
      <c r="A350" s="3">
        <v>17</v>
      </c>
      <c r="B350" s="68">
        <v>22576</v>
      </c>
      <c r="C350" s="78">
        <v>262.45</v>
      </c>
      <c r="D350" s="78">
        <v>27.222</v>
      </c>
      <c r="E350" s="78">
        <f t="shared" si="27"/>
        <v>2.3519808</v>
      </c>
      <c r="F350" s="78">
        <f t="shared" si="30"/>
        <v>23.95063</v>
      </c>
      <c r="G350" s="78">
        <f t="shared" si="31"/>
        <v>56.33142190790401</v>
      </c>
      <c r="H350" s="83" t="s">
        <v>139</v>
      </c>
      <c r="I350" s="78">
        <v>23.76551</v>
      </c>
      <c r="J350" s="78">
        <v>18.90756</v>
      </c>
      <c r="K350" s="78">
        <v>29.17882</v>
      </c>
    </row>
    <row r="351" spans="1:11" ht="24">
      <c r="A351" s="3">
        <v>18</v>
      </c>
      <c r="B351" s="68">
        <v>22580</v>
      </c>
      <c r="C351" s="78">
        <v>263.55</v>
      </c>
      <c r="D351" s="78">
        <v>527.522</v>
      </c>
      <c r="E351" s="78">
        <f t="shared" si="27"/>
        <v>45.57790080000001</v>
      </c>
      <c r="F351" s="78">
        <f t="shared" si="30"/>
        <v>194.59121000000002</v>
      </c>
      <c r="G351" s="78">
        <f t="shared" si="31"/>
        <v>8869.058865931971</v>
      </c>
      <c r="H351" s="83" t="s">
        <v>140</v>
      </c>
      <c r="I351" s="78">
        <v>234.49181</v>
      </c>
      <c r="J351" s="78">
        <v>160.26096</v>
      </c>
      <c r="K351" s="78">
        <v>189.02086</v>
      </c>
    </row>
    <row r="352" spans="1:11" ht="24">
      <c r="A352" s="3">
        <v>19</v>
      </c>
      <c r="B352" s="68">
        <v>22593</v>
      </c>
      <c r="C352" s="78">
        <v>262.535</v>
      </c>
      <c r="D352" s="78">
        <v>28.019</v>
      </c>
      <c r="E352" s="78">
        <f t="shared" si="27"/>
        <v>2.4208416</v>
      </c>
      <c r="F352" s="78">
        <f t="shared" si="30"/>
        <v>69.67822</v>
      </c>
      <c r="G352" s="78">
        <f t="shared" si="31"/>
        <v>168.67993358995201</v>
      </c>
      <c r="H352" s="83" t="s">
        <v>141</v>
      </c>
      <c r="I352" s="78">
        <v>42.21098</v>
      </c>
      <c r="J352" s="78">
        <v>71.11381</v>
      </c>
      <c r="K352" s="78">
        <v>95.70987</v>
      </c>
    </row>
    <row r="353" spans="1:11" ht="24">
      <c r="A353" s="3">
        <v>20</v>
      </c>
      <c r="B353" s="68">
        <v>22604</v>
      </c>
      <c r="C353" s="78">
        <v>262.15</v>
      </c>
      <c r="D353" s="78">
        <v>19.556</v>
      </c>
      <c r="E353" s="78">
        <f t="shared" si="27"/>
        <v>1.6896384000000002</v>
      </c>
      <c r="F353" s="78">
        <f t="shared" si="30"/>
        <v>76.19837666666668</v>
      </c>
      <c r="G353" s="78">
        <f t="shared" si="31"/>
        <v>128.74770323366403</v>
      </c>
      <c r="H353" s="83" t="s">
        <v>142</v>
      </c>
      <c r="I353" s="78">
        <v>81.77835</v>
      </c>
      <c r="J353" s="78">
        <v>84.21624</v>
      </c>
      <c r="K353" s="78">
        <v>62.60054</v>
      </c>
    </row>
    <row r="354" spans="1:11" ht="24">
      <c r="A354" s="3">
        <v>21</v>
      </c>
      <c r="B354" s="68">
        <v>22612</v>
      </c>
      <c r="C354" s="78">
        <v>262.91</v>
      </c>
      <c r="D354" s="78">
        <v>3.298</v>
      </c>
      <c r="E354" s="78">
        <f t="shared" si="27"/>
        <v>0.2849472</v>
      </c>
      <c r="F354" s="78">
        <f t="shared" si="30"/>
        <v>73.37414333333334</v>
      </c>
      <c r="G354" s="78">
        <f t="shared" si="31"/>
        <v>20.907756695232003</v>
      </c>
      <c r="H354" s="83" t="s">
        <v>129</v>
      </c>
      <c r="I354" s="78">
        <v>74.46627</v>
      </c>
      <c r="J354" s="78">
        <v>79.8644</v>
      </c>
      <c r="K354" s="78">
        <v>65.79176</v>
      </c>
    </row>
    <row r="355" spans="1:11" ht="24">
      <c r="A355" s="3">
        <v>22</v>
      </c>
      <c r="B355" s="68">
        <v>22626</v>
      </c>
      <c r="C355" s="78">
        <v>261.79</v>
      </c>
      <c r="D355" s="78">
        <v>1.866</v>
      </c>
      <c r="E355" s="78">
        <f t="shared" si="27"/>
        <v>0.16122240000000002</v>
      </c>
      <c r="F355" s="78">
        <f t="shared" si="30"/>
        <v>28.47478666666667</v>
      </c>
      <c r="G355" s="78">
        <f t="shared" si="31"/>
        <v>4.590773445888001</v>
      </c>
      <c r="H355" s="83" t="s">
        <v>130</v>
      </c>
      <c r="I355" s="78">
        <v>25.14701</v>
      </c>
      <c r="J355" s="78">
        <v>24.05618</v>
      </c>
      <c r="K355" s="78">
        <v>36.22117</v>
      </c>
    </row>
    <row r="356" spans="1:11" ht="24">
      <c r="A356" s="3">
        <v>23</v>
      </c>
      <c r="B356" s="68">
        <v>22634</v>
      </c>
      <c r="C356" s="78">
        <v>261.57</v>
      </c>
      <c r="D356" s="78">
        <v>1.53</v>
      </c>
      <c r="E356" s="78">
        <f t="shared" si="27"/>
        <v>0.132192</v>
      </c>
      <c r="F356" s="78">
        <f t="shared" si="30"/>
        <v>33.24642666666667</v>
      </c>
      <c r="G356" s="78">
        <f aca="true" t="shared" si="32" ref="G356:G364">F356*E356</f>
        <v>4.3949116339200005</v>
      </c>
      <c r="H356" s="83" t="s">
        <v>143</v>
      </c>
      <c r="I356" s="78">
        <v>28.4028</v>
      </c>
      <c r="J356" s="78">
        <v>43.01484</v>
      </c>
      <c r="K356" s="78">
        <v>28.32164</v>
      </c>
    </row>
    <row r="357" spans="1:11" ht="24">
      <c r="A357" s="3">
        <v>24</v>
      </c>
      <c r="B357" s="68">
        <v>22653</v>
      </c>
      <c r="C357" s="78">
        <v>261.13</v>
      </c>
      <c r="D357" s="78">
        <v>35.259</v>
      </c>
      <c r="E357" s="78">
        <f t="shared" si="27"/>
        <v>3.0463776</v>
      </c>
      <c r="F357" s="78">
        <f aca="true" t="shared" si="33" ref="F357:F364">+AVERAGE(I357:K357)</f>
        <v>53.869573333333335</v>
      </c>
      <c r="G357" s="78">
        <f t="shared" si="32"/>
        <v>164.107061524224</v>
      </c>
      <c r="H357" s="83" t="s">
        <v>185</v>
      </c>
      <c r="I357" s="78">
        <v>48.40979</v>
      </c>
      <c r="J357" s="78">
        <v>52.94353</v>
      </c>
      <c r="K357" s="78">
        <v>60.2554</v>
      </c>
    </row>
    <row r="358" spans="1:11" ht="24">
      <c r="A358" s="3">
        <v>25</v>
      </c>
      <c r="B358" s="68">
        <v>22660</v>
      </c>
      <c r="C358" s="78">
        <v>261.14</v>
      </c>
      <c r="D358" s="78">
        <v>39.129</v>
      </c>
      <c r="E358" s="78">
        <f t="shared" si="27"/>
        <v>3.3807456</v>
      </c>
      <c r="F358" s="78">
        <f t="shared" si="33"/>
        <v>49.527876666666664</v>
      </c>
      <c r="G358" s="78">
        <f t="shared" si="32"/>
        <v>167.44115111817598</v>
      </c>
      <c r="H358" s="83" t="s">
        <v>126</v>
      </c>
      <c r="I358" s="78">
        <v>42.31071</v>
      </c>
      <c r="J358" s="78">
        <v>43.10078</v>
      </c>
      <c r="K358" s="78">
        <v>63.17214</v>
      </c>
    </row>
    <row r="359" spans="1:11" ht="24">
      <c r="A359" s="3">
        <v>26</v>
      </c>
      <c r="B359" s="68">
        <v>22684</v>
      </c>
      <c r="C359" s="78">
        <v>261.33</v>
      </c>
      <c r="D359" s="78">
        <v>0.722</v>
      </c>
      <c r="E359" s="78">
        <f t="shared" si="27"/>
        <v>0.0623808</v>
      </c>
      <c r="F359" s="78">
        <f t="shared" si="33"/>
        <v>4.709263333333333</v>
      </c>
      <c r="G359" s="78">
        <f t="shared" si="32"/>
        <v>0.293767614144</v>
      </c>
      <c r="H359" s="83" t="s">
        <v>127</v>
      </c>
      <c r="I359" s="78">
        <v>5.71857</v>
      </c>
      <c r="J359" s="78">
        <v>3.30885</v>
      </c>
      <c r="K359" s="78">
        <v>5.10037</v>
      </c>
    </row>
    <row r="360" spans="1:11" ht="24">
      <c r="A360" s="3">
        <v>27</v>
      </c>
      <c r="B360" s="68">
        <v>22692</v>
      </c>
      <c r="C360" s="78">
        <v>261.23</v>
      </c>
      <c r="D360" s="78">
        <v>0.682</v>
      </c>
      <c r="E360" s="78">
        <f t="shared" si="27"/>
        <v>0.058924800000000006</v>
      </c>
      <c r="F360" s="78">
        <f t="shared" si="33"/>
        <v>6.137133333333334</v>
      </c>
      <c r="G360" s="78">
        <f t="shared" si="32"/>
        <v>0.3616293542400001</v>
      </c>
      <c r="H360" s="83" t="s">
        <v>186</v>
      </c>
      <c r="I360" s="78">
        <v>1.39329</v>
      </c>
      <c r="J360" s="78">
        <v>6.39345</v>
      </c>
      <c r="K360" s="78">
        <v>10.62466</v>
      </c>
    </row>
    <row r="361" spans="1:11" ht="24">
      <c r="A361" s="3">
        <v>28</v>
      </c>
      <c r="B361" s="68">
        <v>22702</v>
      </c>
      <c r="C361" s="78">
        <v>261.47</v>
      </c>
      <c r="D361" s="78">
        <v>0.608</v>
      </c>
      <c r="E361" s="78">
        <f t="shared" si="27"/>
        <v>0.0525312</v>
      </c>
      <c r="F361" s="78">
        <f t="shared" si="33"/>
        <v>15.01439</v>
      </c>
      <c r="G361" s="78">
        <f t="shared" si="32"/>
        <v>0.7887239239680001</v>
      </c>
      <c r="H361" s="83" t="s">
        <v>187</v>
      </c>
      <c r="I361" s="78">
        <v>26.81256</v>
      </c>
      <c r="J361" s="78">
        <v>7.55515</v>
      </c>
      <c r="K361" s="78">
        <v>10.67546</v>
      </c>
    </row>
    <row r="362" spans="1:11" ht="24">
      <c r="A362" s="3">
        <v>29</v>
      </c>
      <c r="B362" s="68">
        <v>22712</v>
      </c>
      <c r="C362" s="78">
        <v>261.07</v>
      </c>
      <c r="D362" s="78">
        <v>0.488</v>
      </c>
      <c r="E362" s="78">
        <f t="shared" si="27"/>
        <v>0.0421632</v>
      </c>
      <c r="F362" s="78">
        <f t="shared" si="33"/>
        <v>1.8124666666666667</v>
      </c>
      <c r="G362" s="78">
        <f t="shared" si="32"/>
        <v>0.07641939455999999</v>
      </c>
      <c r="H362" s="83" t="s">
        <v>188</v>
      </c>
      <c r="I362" s="78">
        <v>1.23066</v>
      </c>
      <c r="J362" s="78">
        <v>1.52578</v>
      </c>
      <c r="K362" s="78">
        <v>2.68096</v>
      </c>
    </row>
    <row r="363" spans="1:11" ht="24">
      <c r="A363" s="3">
        <v>30</v>
      </c>
      <c r="B363" s="68">
        <v>22723</v>
      </c>
      <c r="C363" s="78">
        <v>260.75</v>
      </c>
      <c r="D363" s="78">
        <v>0.401</v>
      </c>
      <c r="E363" s="78">
        <f t="shared" si="27"/>
        <v>0.0346464</v>
      </c>
      <c r="F363" s="78">
        <f t="shared" si="33"/>
        <v>11.163206666666667</v>
      </c>
      <c r="G363" s="78">
        <f t="shared" si="32"/>
        <v>0.38676492345600005</v>
      </c>
      <c r="H363" s="83" t="s">
        <v>144</v>
      </c>
      <c r="I363" s="78">
        <v>4.1279</v>
      </c>
      <c r="J363" s="78">
        <v>8.84086</v>
      </c>
      <c r="K363" s="78">
        <v>20.52086</v>
      </c>
    </row>
    <row r="364" spans="1:11" s="155" customFormat="1" ht="24.75" thickBot="1">
      <c r="A364" s="151">
        <v>31</v>
      </c>
      <c r="B364" s="152">
        <v>22732</v>
      </c>
      <c r="C364" s="153">
        <v>261.27</v>
      </c>
      <c r="D364" s="153">
        <v>0.565</v>
      </c>
      <c r="E364" s="153">
        <f t="shared" si="27"/>
        <v>0.048816</v>
      </c>
      <c r="F364" s="153">
        <f t="shared" si="33"/>
        <v>18.363003333333335</v>
      </c>
      <c r="G364" s="153">
        <f t="shared" si="32"/>
        <v>0.89640837072</v>
      </c>
      <c r="H364" s="154" t="s">
        <v>145</v>
      </c>
      <c r="I364" s="153">
        <v>23.28358</v>
      </c>
      <c r="J364" s="153">
        <v>21.9981</v>
      </c>
      <c r="K364" s="153">
        <v>9.80733</v>
      </c>
    </row>
    <row r="365" ht="24">
      <c r="A365" s="235"/>
    </row>
    <row r="366" ht="24">
      <c r="A366" s="4"/>
    </row>
    <row r="367" spans="1:8" ht="24">
      <c r="A367" s="4"/>
      <c r="H367" s="64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26">
      <selection activeCell="P41" sqref="P41"/>
    </sheetView>
  </sheetViews>
  <sheetFormatPr defaultColWidth="9.140625" defaultRowHeight="23.25"/>
  <cols>
    <col min="1" max="2" width="10.8515625" style="34" bestFit="1" customWidth="1"/>
    <col min="3" max="3" width="8.421875" style="34" bestFit="1" customWidth="1"/>
    <col min="4" max="4" width="11.00390625" style="34" bestFit="1" customWidth="1"/>
    <col min="5" max="5" width="11.7109375" style="34" bestFit="1" customWidth="1"/>
    <col min="6" max="6" width="9.28125" style="34" customWidth="1"/>
    <col min="7" max="7" width="10.28125" style="34" customWidth="1"/>
    <col min="8" max="8" width="3.140625" style="34" customWidth="1"/>
    <col min="9" max="9" width="8.8515625" style="34" bestFit="1" customWidth="1"/>
    <col min="10" max="12" width="8.421875" style="34" bestFit="1" customWidth="1"/>
    <col min="13" max="16384" width="9.140625" style="34" customWidth="1"/>
  </cols>
  <sheetData>
    <row r="1" spans="1:12" s="13" customFormat="1" ht="21" customHeight="1">
      <c r="A1" s="253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5"/>
    </row>
    <row r="2" spans="1:12" s="13" customFormat="1" ht="21" customHeight="1">
      <c r="A2" s="253" t="s">
        <v>204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5"/>
    </row>
    <row r="3" spans="1:12" s="13" customFormat="1" ht="21" customHeight="1">
      <c r="A3" s="256" t="s">
        <v>202</v>
      </c>
      <c r="B3" s="256"/>
      <c r="C3" s="256"/>
      <c r="D3" s="257" t="s">
        <v>80</v>
      </c>
      <c r="E3" s="257"/>
      <c r="F3" s="257"/>
      <c r="G3" s="243" t="s">
        <v>61</v>
      </c>
      <c r="H3" s="243"/>
      <c r="I3" s="243"/>
      <c r="J3" s="244" t="s">
        <v>198</v>
      </c>
      <c r="K3" s="244"/>
      <c r="L3" s="244"/>
    </row>
    <row r="4" spans="1:12" s="13" customFormat="1" ht="21" customHeight="1">
      <c r="A4" s="250" t="s">
        <v>114</v>
      </c>
      <c r="B4" s="250"/>
      <c r="C4" s="250"/>
      <c r="D4" s="251" t="s">
        <v>115</v>
      </c>
      <c r="E4" s="252"/>
      <c r="F4" s="252"/>
      <c r="G4" s="243" t="s">
        <v>81</v>
      </c>
      <c r="H4" s="243"/>
      <c r="I4" s="243"/>
      <c r="J4" s="244" t="s">
        <v>62</v>
      </c>
      <c r="K4" s="244"/>
      <c r="L4" s="244"/>
    </row>
    <row r="5" spans="1:12" s="13" customFormat="1" ht="45" customHeight="1">
      <c r="A5" s="247" t="s">
        <v>4</v>
      </c>
      <c r="B5" s="14" t="s">
        <v>5</v>
      </c>
      <c r="C5" s="248" t="s">
        <v>6</v>
      </c>
      <c r="D5" s="248"/>
      <c r="E5" s="15" t="s">
        <v>7</v>
      </c>
      <c r="F5" s="16" t="s">
        <v>8</v>
      </c>
      <c r="G5" s="245" t="s">
        <v>63</v>
      </c>
      <c r="H5" s="249" t="s">
        <v>64</v>
      </c>
      <c r="I5" s="240" t="s">
        <v>65</v>
      </c>
      <c r="J5" s="242" t="s">
        <v>66</v>
      </c>
      <c r="K5" s="242"/>
      <c r="L5" s="242"/>
    </row>
    <row r="6" spans="1:12" s="13" customFormat="1" ht="42" customHeight="1">
      <c r="A6" s="247"/>
      <c r="B6" s="17" t="s">
        <v>67</v>
      </c>
      <c r="C6" s="18" t="s">
        <v>11</v>
      </c>
      <c r="D6" s="19" t="s">
        <v>12</v>
      </c>
      <c r="E6" s="20" t="s">
        <v>13</v>
      </c>
      <c r="F6" s="21" t="s">
        <v>14</v>
      </c>
      <c r="G6" s="246"/>
      <c r="H6" s="249"/>
      <c r="I6" s="241"/>
      <c r="J6" s="22" t="s">
        <v>68</v>
      </c>
      <c r="K6" s="23" t="s">
        <v>69</v>
      </c>
      <c r="L6" s="24" t="s">
        <v>70</v>
      </c>
    </row>
    <row r="7" spans="1:12" s="13" customFormat="1" ht="19.5" customHeight="1">
      <c r="A7" s="25" t="s">
        <v>15</v>
      </c>
      <c r="B7" s="26" t="s">
        <v>16</v>
      </c>
      <c r="C7" s="25" t="s">
        <v>17</v>
      </c>
      <c r="D7" s="25" t="s">
        <v>18</v>
      </c>
      <c r="E7" s="27" t="s">
        <v>71</v>
      </c>
      <c r="F7" s="28" t="s">
        <v>72</v>
      </c>
      <c r="G7" s="25" t="s">
        <v>21</v>
      </c>
      <c r="H7" s="25" t="s">
        <v>73</v>
      </c>
      <c r="I7" s="29" t="s">
        <v>15</v>
      </c>
      <c r="J7" s="144" t="s">
        <v>74</v>
      </c>
      <c r="K7" s="144" t="s">
        <v>75</v>
      </c>
      <c r="L7" s="144" t="s">
        <v>76</v>
      </c>
    </row>
    <row r="8" spans="1:15" s="30" customFormat="1" ht="16.5" customHeight="1">
      <c r="A8" s="194">
        <v>22373</v>
      </c>
      <c r="B8" s="195">
        <v>262.37</v>
      </c>
      <c r="C8" s="195">
        <v>1.099</v>
      </c>
      <c r="D8" s="145">
        <f aca="true" t="shared" si="0" ref="D8:D36">C8*0.0864</f>
        <v>0.0949536</v>
      </c>
      <c r="E8" s="190">
        <f>SUM(J8:L8)/3</f>
        <v>18.309506666666664</v>
      </c>
      <c r="F8" s="145">
        <f aca="true" t="shared" si="1" ref="F8:F20">E8*D8</f>
        <v>1.7385535722239998</v>
      </c>
      <c r="G8" s="146" t="s">
        <v>23</v>
      </c>
      <c r="H8" s="147">
        <v>1</v>
      </c>
      <c r="I8" s="194">
        <v>22373</v>
      </c>
      <c r="J8" s="195">
        <v>21.89315</v>
      </c>
      <c r="K8" s="195">
        <v>10.34567</v>
      </c>
      <c r="L8" s="195">
        <v>22.6897</v>
      </c>
      <c r="M8" s="216"/>
      <c r="N8" s="217"/>
      <c r="O8" s="217"/>
    </row>
    <row r="9" spans="1:15" s="30" customFormat="1" ht="16.5" customHeight="1">
      <c r="A9" s="196">
        <v>22394</v>
      </c>
      <c r="B9" s="197">
        <v>264.79</v>
      </c>
      <c r="C9" s="197">
        <v>2.211</v>
      </c>
      <c r="D9" s="32">
        <f t="shared" si="0"/>
        <v>0.1910304</v>
      </c>
      <c r="E9" s="32">
        <f aca="true" t="shared" si="2" ref="E9:E28">SUM(J9:L9)/3</f>
        <v>21.010706666666664</v>
      </c>
      <c r="F9" s="32">
        <f t="shared" si="1"/>
        <v>4.013683698815999</v>
      </c>
      <c r="G9" s="148" t="s">
        <v>24</v>
      </c>
      <c r="H9" s="33">
        <f>+H8+1</f>
        <v>2</v>
      </c>
      <c r="I9" s="196">
        <v>22394</v>
      </c>
      <c r="J9" s="197">
        <v>27.3224</v>
      </c>
      <c r="K9" s="197">
        <v>15.17584</v>
      </c>
      <c r="L9" s="197">
        <v>20.53388</v>
      </c>
      <c r="M9" s="216"/>
      <c r="N9" s="217"/>
      <c r="O9" s="217"/>
    </row>
    <row r="10" spans="1:15" s="30" customFormat="1" ht="16.5" customHeight="1">
      <c r="A10" s="196">
        <v>22405</v>
      </c>
      <c r="B10" s="197">
        <v>264.45</v>
      </c>
      <c r="C10" s="197">
        <v>2.059</v>
      </c>
      <c r="D10" s="32">
        <f t="shared" si="0"/>
        <v>0.17789760000000002</v>
      </c>
      <c r="E10" s="32">
        <f t="shared" si="2"/>
        <v>35.751686666666664</v>
      </c>
      <c r="F10" s="32">
        <f t="shared" si="1"/>
        <v>6.360139253952</v>
      </c>
      <c r="G10" s="148" t="s">
        <v>135</v>
      </c>
      <c r="H10" s="33">
        <f aca="true" t="shared" si="3" ref="H10:H20">+H9+1</f>
        <v>3</v>
      </c>
      <c r="I10" s="196">
        <v>22405</v>
      </c>
      <c r="J10" s="197">
        <v>49.03563</v>
      </c>
      <c r="K10" s="197">
        <v>35.94967</v>
      </c>
      <c r="L10" s="197">
        <v>22.26976</v>
      </c>
      <c r="M10" s="193"/>
      <c r="N10" s="193"/>
      <c r="O10" s="193"/>
    </row>
    <row r="11" spans="1:15" s="30" customFormat="1" ht="16.5" customHeight="1">
      <c r="A11" s="196">
        <v>22422</v>
      </c>
      <c r="B11" s="197">
        <v>264.01</v>
      </c>
      <c r="C11" s="197">
        <v>1.876</v>
      </c>
      <c r="D11" s="32">
        <f t="shared" si="0"/>
        <v>0.1620864</v>
      </c>
      <c r="E11" s="32">
        <f t="shared" si="2"/>
        <v>30.62671</v>
      </c>
      <c r="F11" s="32">
        <f t="shared" si="1"/>
        <v>4.964173167744</v>
      </c>
      <c r="G11" s="148" t="s">
        <v>108</v>
      </c>
      <c r="H11" s="33">
        <f t="shared" si="3"/>
        <v>4</v>
      </c>
      <c r="I11" s="196">
        <v>22422</v>
      </c>
      <c r="J11" s="197">
        <v>34.54437</v>
      </c>
      <c r="K11" s="197">
        <v>32.13415</v>
      </c>
      <c r="L11" s="197">
        <v>25.20161</v>
      </c>
      <c r="M11" s="193"/>
      <c r="N11" s="193"/>
      <c r="O11" s="193"/>
    </row>
    <row r="12" spans="1:15" s="30" customFormat="1" ht="16.5" customHeight="1">
      <c r="A12" s="196">
        <v>22437</v>
      </c>
      <c r="B12" s="197">
        <v>263.75</v>
      </c>
      <c r="C12" s="197">
        <v>128.824</v>
      </c>
      <c r="D12" s="32">
        <f t="shared" si="0"/>
        <v>11.130393600000001</v>
      </c>
      <c r="E12" s="32">
        <f t="shared" si="2"/>
        <v>20.394163333333335</v>
      </c>
      <c r="F12" s="32">
        <f t="shared" si="1"/>
        <v>226.99506504268805</v>
      </c>
      <c r="G12" s="149" t="s">
        <v>26</v>
      </c>
      <c r="H12" s="33">
        <f t="shared" si="3"/>
        <v>5</v>
      </c>
      <c r="I12" s="196">
        <v>22437</v>
      </c>
      <c r="J12" s="197">
        <v>29.11956</v>
      </c>
      <c r="K12" s="197">
        <v>18.94229</v>
      </c>
      <c r="L12" s="197">
        <v>13.12064</v>
      </c>
      <c r="M12" s="193"/>
      <c r="N12" s="193"/>
      <c r="O12" s="193"/>
    </row>
    <row r="13" spans="1:15" s="30" customFormat="1" ht="16.5" customHeight="1">
      <c r="A13" s="196">
        <v>22453</v>
      </c>
      <c r="B13" s="197">
        <v>263.65</v>
      </c>
      <c r="C13" s="197">
        <v>58.96</v>
      </c>
      <c r="D13" s="32">
        <f t="shared" si="0"/>
        <v>5.094144</v>
      </c>
      <c r="E13" s="32">
        <f t="shared" si="2"/>
        <v>16.190050000000003</v>
      </c>
      <c r="F13" s="32">
        <f t="shared" si="1"/>
        <v>82.47444606720002</v>
      </c>
      <c r="G13" s="149" t="s">
        <v>27</v>
      </c>
      <c r="H13" s="33">
        <f t="shared" si="3"/>
        <v>6</v>
      </c>
      <c r="I13" s="196">
        <v>22453</v>
      </c>
      <c r="J13" s="197">
        <v>21.99194</v>
      </c>
      <c r="K13" s="197">
        <v>17.30669</v>
      </c>
      <c r="L13" s="197">
        <v>9.27152</v>
      </c>
      <c r="M13" s="193"/>
      <c r="N13" s="193"/>
      <c r="O13" s="193"/>
    </row>
    <row r="14" spans="1:15" s="30" customFormat="1" ht="16.5" customHeight="1">
      <c r="A14" s="196">
        <v>22465</v>
      </c>
      <c r="B14" s="197">
        <v>263.73</v>
      </c>
      <c r="C14" s="197">
        <v>63.011</v>
      </c>
      <c r="D14" s="32">
        <f t="shared" si="0"/>
        <v>5.444150400000001</v>
      </c>
      <c r="E14" s="32">
        <f t="shared" si="2"/>
        <v>14.61275</v>
      </c>
      <c r="F14" s="32">
        <f t="shared" si="1"/>
        <v>79.55400875760002</v>
      </c>
      <c r="G14" s="149" t="s">
        <v>136</v>
      </c>
      <c r="H14" s="33">
        <f t="shared" si="3"/>
        <v>7</v>
      </c>
      <c r="I14" s="196">
        <v>22465</v>
      </c>
      <c r="J14" s="197">
        <v>11.20518</v>
      </c>
      <c r="K14" s="197">
        <v>18.71985</v>
      </c>
      <c r="L14" s="197">
        <v>13.91322</v>
      </c>
      <c r="M14" s="193"/>
      <c r="N14" s="193"/>
      <c r="O14" s="193"/>
    </row>
    <row r="15" spans="1:15" s="30" customFormat="1" ht="16.5" customHeight="1">
      <c r="A15" s="196">
        <v>22472</v>
      </c>
      <c r="B15" s="197">
        <v>263.13</v>
      </c>
      <c r="C15" s="197">
        <v>30.627</v>
      </c>
      <c r="D15" s="32">
        <f t="shared" si="0"/>
        <v>2.6461728</v>
      </c>
      <c r="E15" s="32">
        <f t="shared" si="2"/>
        <v>11.09898</v>
      </c>
      <c r="F15" s="32">
        <f t="shared" si="1"/>
        <v>29.369818983743997</v>
      </c>
      <c r="G15" s="149" t="s">
        <v>110</v>
      </c>
      <c r="H15" s="33">
        <f t="shared" si="3"/>
        <v>8</v>
      </c>
      <c r="I15" s="196">
        <v>22472</v>
      </c>
      <c r="J15" s="197">
        <v>14.48975</v>
      </c>
      <c r="K15" s="197">
        <v>12.48786</v>
      </c>
      <c r="L15" s="197">
        <v>6.31933</v>
      </c>
      <c r="M15" s="193"/>
      <c r="N15" s="193"/>
      <c r="O15" s="193"/>
    </row>
    <row r="16" spans="1:15" s="30" customFormat="1" ht="16.5" customHeight="1">
      <c r="A16" s="196">
        <v>22481</v>
      </c>
      <c r="B16" s="197">
        <v>263.62</v>
      </c>
      <c r="C16" s="197">
        <v>40.233</v>
      </c>
      <c r="D16" s="32">
        <f t="shared" si="0"/>
        <v>3.4761311999999998</v>
      </c>
      <c r="E16" s="32">
        <f t="shared" si="2"/>
        <v>34.74145333333333</v>
      </c>
      <c r="F16" s="32">
        <f t="shared" si="1"/>
        <v>120.765849865344</v>
      </c>
      <c r="G16" s="149" t="s">
        <v>153</v>
      </c>
      <c r="H16" s="33">
        <f>+H15+1</f>
        <v>9</v>
      </c>
      <c r="I16" s="196">
        <v>22481</v>
      </c>
      <c r="J16" s="197">
        <v>30.33043</v>
      </c>
      <c r="K16" s="197">
        <v>39.7882</v>
      </c>
      <c r="L16" s="197">
        <v>34.10573</v>
      </c>
      <c r="M16" s="193"/>
      <c r="N16" s="193"/>
      <c r="O16" s="193"/>
    </row>
    <row r="17" spans="1:15" s="30" customFormat="1" ht="16.5" customHeight="1">
      <c r="A17" s="196">
        <v>22499</v>
      </c>
      <c r="B17" s="197">
        <v>262.35</v>
      </c>
      <c r="C17" s="197">
        <v>13.06</v>
      </c>
      <c r="D17" s="32">
        <f t="shared" si="0"/>
        <v>1.128384</v>
      </c>
      <c r="E17" s="32">
        <f t="shared" si="2"/>
        <v>43.015980000000006</v>
      </c>
      <c r="F17" s="32">
        <f t="shared" si="1"/>
        <v>48.53854357632001</v>
      </c>
      <c r="G17" s="149" t="s">
        <v>154</v>
      </c>
      <c r="H17" s="33">
        <f t="shared" si="3"/>
        <v>10</v>
      </c>
      <c r="I17" s="196">
        <v>22499</v>
      </c>
      <c r="J17" s="197">
        <v>34.2788</v>
      </c>
      <c r="K17" s="197">
        <v>40.91256</v>
      </c>
      <c r="L17" s="197">
        <v>53.85658</v>
      </c>
      <c r="M17" s="193"/>
      <c r="N17" s="193"/>
      <c r="O17" s="193"/>
    </row>
    <row r="18" spans="1:15" s="30" customFormat="1" ht="16.5" customHeight="1">
      <c r="A18" s="196">
        <v>22509</v>
      </c>
      <c r="B18" s="197">
        <v>263.17</v>
      </c>
      <c r="C18" s="197">
        <v>39.166</v>
      </c>
      <c r="D18" s="32">
        <f t="shared" si="0"/>
        <v>3.3839424</v>
      </c>
      <c r="E18" s="32">
        <f t="shared" si="2"/>
        <v>49.56536</v>
      </c>
      <c r="F18" s="32">
        <f t="shared" si="1"/>
        <v>167.726323275264</v>
      </c>
      <c r="G18" s="149" t="s">
        <v>155</v>
      </c>
      <c r="H18" s="33">
        <f t="shared" si="3"/>
        <v>11</v>
      </c>
      <c r="I18" s="196">
        <v>22509</v>
      </c>
      <c r="J18" s="197">
        <v>43.46497</v>
      </c>
      <c r="K18" s="197">
        <v>60.54643</v>
      </c>
      <c r="L18" s="197">
        <v>44.68468</v>
      </c>
      <c r="M18" s="193"/>
      <c r="N18" s="193"/>
      <c r="O18" s="193"/>
    </row>
    <row r="19" spans="1:15" s="30" customFormat="1" ht="16.5" customHeight="1">
      <c r="A19" s="196">
        <v>22513</v>
      </c>
      <c r="B19" s="197">
        <v>263.38</v>
      </c>
      <c r="C19" s="197">
        <v>425.507</v>
      </c>
      <c r="D19" s="32">
        <f t="shared" si="0"/>
        <v>36.7638048</v>
      </c>
      <c r="E19" s="32">
        <f t="shared" si="2"/>
        <v>272.32119333333327</v>
      </c>
      <c r="F19" s="32">
        <f t="shared" si="1"/>
        <v>10011.563194609726</v>
      </c>
      <c r="G19" s="149" t="s">
        <v>156</v>
      </c>
      <c r="H19" s="33">
        <f t="shared" si="3"/>
        <v>12</v>
      </c>
      <c r="I19" s="196">
        <v>22513</v>
      </c>
      <c r="J19" s="197">
        <v>297.8153</v>
      </c>
      <c r="K19" s="197">
        <v>254.86808</v>
      </c>
      <c r="L19" s="197">
        <v>264.2802</v>
      </c>
      <c r="M19" s="193"/>
      <c r="N19" s="193"/>
      <c r="O19" s="193"/>
    </row>
    <row r="20" spans="1:15" s="30" customFormat="1" ht="16.5" customHeight="1">
      <c r="A20" s="196">
        <v>22530</v>
      </c>
      <c r="B20" s="197">
        <v>262.79</v>
      </c>
      <c r="C20" s="197">
        <v>23.067</v>
      </c>
      <c r="D20" s="32">
        <f t="shared" si="0"/>
        <v>1.9929888000000002</v>
      </c>
      <c r="E20" s="32">
        <f t="shared" si="2"/>
        <v>13.945673333333332</v>
      </c>
      <c r="F20" s="32">
        <f t="shared" si="1"/>
        <v>27.793570761792</v>
      </c>
      <c r="G20" s="149" t="s">
        <v>181</v>
      </c>
      <c r="H20" s="33">
        <f t="shared" si="3"/>
        <v>13</v>
      </c>
      <c r="I20" s="196">
        <v>22530</v>
      </c>
      <c r="J20" s="197">
        <v>14.20948</v>
      </c>
      <c r="K20" s="197">
        <v>7.53915</v>
      </c>
      <c r="L20" s="197">
        <v>20.08839</v>
      </c>
      <c r="M20" s="193"/>
      <c r="N20" s="193"/>
      <c r="O20" s="193"/>
    </row>
    <row r="21" spans="1:15" ht="16.5" customHeight="1">
      <c r="A21" s="196">
        <v>22542</v>
      </c>
      <c r="B21" s="197">
        <v>262.79</v>
      </c>
      <c r="C21" s="197">
        <v>109.148</v>
      </c>
      <c r="D21" s="32">
        <f t="shared" si="0"/>
        <v>9.4303872</v>
      </c>
      <c r="E21" s="32">
        <f t="shared" si="2"/>
        <v>12.18735</v>
      </c>
      <c r="F21" s="32">
        <f aca="true" t="shared" si="4" ref="F21:F30">E21*D21</f>
        <v>114.93142944192</v>
      </c>
      <c r="G21" s="149" t="s">
        <v>182</v>
      </c>
      <c r="H21" s="33">
        <f aca="true" t="shared" si="5" ref="H21:H30">+H20+1</f>
        <v>14</v>
      </c>
      <c r="I21" s="196">
        <v>22542</v>
      </c>
      <c r="J21" s="197">
        <v>15.10633</v>
      </c>
      <c r="K21" s="197">
        <v>12.58418</v>
      </c>
      <c r="L21" s="197">
        <v>8.87154</v>
      </c>
      <c r="M21" s="193"/>
      <c r="N21" s="193"/>
      <c r="O21" s="193"/>
    </row>
    <row r="22" spans="1:15" ht="16.5" customHeight="1">
      <c r="A22" s="196">
        <v>22548</v>
      </c>
      <c r="B22" s="197">
        <v>263.03</v>
      </c>
      <c r="C22" s="197">
        <v>129.187</v>
      </c>
      <c r="D22" s="32">
        <f t="shared" si="0"/>
        <v>11.161756800000001</v>
      </c>
      <c r="E22" s="32">
        <f t="shared" si="2"/>
        <v>16.65604</v>
      </c>
      <c r="F22" s="32">
        <f t="shared" si="4"/>
        <v>185.91066773107204</v>
      </c>
      <c r="G22" s="149" t="s">
        <v>183</v>
      </c>
      <c r="H22" s="33">
        <f t="shared" si="5"/>
        <v>15</v>
      </c>
      <c r="I22" s="196">
        <v>22548</v>
      </c>
      <c r="J22" s="197">
        <v>16.73757</v>
      </c>
      <c r="K22" s="197">
        <v>14.24501</v>
      </c>
      <c r="L22" s="197">
        <v>18.98554</v>
      </c>
      <c r="M22" s="193"/>
      <c r="N22" s="193"/>
      <c r="O22" s="193"/>
    </row>
    <row r="23" spans="1:15" ht="16.5" customHeight="1">
      <c r="A23" s="196">
        <v>22558</v>
      </c>
      <c r="B23" s="197">
        <v>263.78</v>
      </c>
      <c r="C23" s="197">
        <v>568.22</v>
      </c>
      <c r="D23" s="32">
        <f t="shared" si="0"/>
        <v>49.094208</v>
      </c>
      <c r="E23" s="32">
        <f t="shared" si="2"/>
        <v>196.43098</v>
      </c>
      <c r="F23" s="32">
        <f t="shared" si="4"/>
        <v>9643.623389763841</v>
      </c>
      <c r="G23" s="149" t="s">
        <v>184</v>
      </c>
      <c r="H23" s="33">
        <f t="shared" si="5"/>
        <v>16</v>
      </c>
      <c r="I23" s="196">
        <v>22558</v>
      </c>
      <c r="J23" s="197">
        <v>221.16816</v>
      </c>
      <c r="K23" s="197">
        <v>165.62144</v>
      </c>
      <c r="L23" s="197">
        <v>202.50334</v>
      </c>
      <c r="M23" s="193"/>
      <c r="N23" s="193"/>
      <c r="O23" s="193"/>
    </row>
    <row r="24" spans="1:15" ht="16.5" customHeight="1">
      <c r="A24" s="196">
        <v>22576</v>
      </c>
      <c r="B24" s="197">
        <v>262.45</v>
      </c>
      <c r="C24" s="197">
        <v>27.222</v>
      </c>
      <c r="D24" s="32">
        <f t="shared" si="0"/>
        <v>2.3519808</v>
      </c>
      <c r="E24" s="32">
        <f t="shared" si="2"/>
        <v>23.95063</v>
      </c>
      <c r="F24" s="32">
        <f t="shared" si="4"/>
        <v>56.33142190790401</v>
      </c>
      <c r="G24" s="149" t="s">
        <v>139</v>
      </c>
      <c r="H24" s="33">
        <f t="shared" si="5"/>
        <v>17</v>
      </c>
      <c r="I24" s="196">
        <v>22576</v>
      </c>
      <c r="J24" s="197">
        <v>23.76551</v>
      </c>
      <c r="K24" s="197">
        <v>18.90756</v>
      </c>
      <c r="L24" s="197">
        <v>29.17882</v>
      </c>
      <c r="M24" s="193"/>
      <c r="N24" s="193"/>
      <c r="O24" s="193"/>
    </row>
    <row r="25" spans="1:15" ht="16.5" customHeight="1">
      <c r="A25" s="196">
        <v>22580</v>
      </c>
      <c r="B25" s="197">
        <v>263.55</v>
      </c>
      <c r="C25" s="197">
        <v>527.522</v>
      </c>
      <c r="D25" s="32">
        <f t="shared" si="0"/>
        <v>45.57790080000001</v>
      </c>
      <c r="E25" s="32">
        <f t="shared" si="2"/>
        <v>194.59121000000002</v>
      </c>
      <c r="F25" s="32">
        <f t="shared" si="4"/>
        <v>8869.058865931971</v>
      </c>
      <c r="G25" s="149" t="s">
        <v>140</v>
      </c>
      <c r="H25" s="33">
        <f t="shared" si="5"/>
        <v>18</v>
      </c>
      <c r="I25" s="196">
        <v>22580</v>
      </c>
      <c r="J25" s="197">
        <v>234.49181</v>
      </c>
      <c r="K25" s="197">
        <v>160.26096</v>
      </c>
      <c r="L25" s="197">
        <v>189.02086</v>
      </c>
      <c r="M25" s="193"/>
      <c r="N25" s="193"/>
      <c r="O25" s="193"/>
    </row>
    <row r="26" spans="1:15" ht="16.5" customHeight="1">
      <c r="A26" s="196">
        <v>22593</v>
      </c>
      <c r="B26" s="197">
        <v>262.535</v>
      </c>
      <c r="C26" s="197">
        <v>28.019</v>
      </c>
      <c r="D26" s="32">
        <f t="shared" si="0"/>
        <v>2.4208416</v>
      </c>
      <c r="E26" s="32">
        <f t="shared" si="2"/>
        <v>69.67822</v>
      </c>
      <c r="F26" s="32">
        <f t="shared" si="4"/>
        <v>168.67993358995201</v>
      </c>
      <c r="G26" s="149" t="s">
        <v>141</v>
      </c>
      <c r="H26" s="33">
        <f t="shared" si="5"/>
        <v>19</v>
      </c>
      <c r="I26" s="196">
        <v>22593</v>
      </c>
      <c r="J26" s="197">
        <v>42.21098</v>
      </c>
      <c r="K26" s="197">
        <v>71.11381</v>
      </c>
      <c r="L26" s="197">
        <v>95.70987</v>
      </c>
      <c r="M26" s="193"/>
      <c r="N26" s="193"/>
      <c r="O26" s="193"/>
    </row>
    <row r="27" spans="1:15" ht="16.5" customHeight="1">
      <c r="A27" s="196">
        <v>22604</v>
      </c>
      <c r="B27" s="197">
        <v>262.15</v>
      </c>
      <c r="C27" s="197">
        <v>19.556</v>
      </c>
      <c r="D27" s="32">
        <f t="shared" si="0"/>
        <v>1.6896384000000002</v>
      </c>
      <c r="E27" s="32">
        <f t="shared" si="2"/>
        <v>76.19837666666668</v>
      </c>
      <c r="F27" s="32">
        <f t="shared" si="4"/>
        <v>128.74770323366403</v>
      </c>
      <c r="G27" s="149" t="s">
        <v>142</v>
      </c>
      <c r="H27" s="33">
        <f t="shared" si="5"/>
        <v>20</v>
      </c>
      <c r="I27" s="196">
        <v>22604</v>
      </c>
      <c r="J27" s="197">
        <v>81.77835</v>
      </c>
      <c r="K27" s="197">
        <v>84.21624</v>
      </c>
      <c r="L27" s="197">
        <v>62.60054</v>
      </c>
      <c r="M27" s="193"/>
      <c r="N27" s="193"/>
      <c r="O27" s="193"/>
    </row>
    <row r="28" spans="1:15" ht="16.5" customHeight="1">
      <c r="A28" s="196">
        <v>22612</v>
      </c>
      <c r="B28" s="197">
        <v>262.91</v>
      </c>
      <c r="C28" s="197">
        <v>3.298</v>
      </c>
      <c r="D28" s="32">
        <f t="shared" si="0"/>
        <v>0.2849472</v>
      </c>
      <c r="E28" s="191">
        <f t="shared" si="2"/>
        <v>73.37414333333334</v>
      </c>
      <c r="F28" s="32">
        <f t="shared" si="4"/>
        <v>20.907756695232003</v>
      </c>
      <c r="G28" s="149" t="s">
        <v>129</v>
      </c>
      <c r="H28" s="33">
        <f t="shared" si="5"/>
        <v>21</v>
      </c>
      <c r="I28" s="196">
        <v>22612</v>
      </c>
      <c r="J28" s="197">
        <v>74.46627</v>
      </c>
      <c r="K28" s="197">
        <v>79.8644</v>
      </c>
      <c r="L28" s="197">
        <v>65.79176</v>
      </c>
      <c r="M28" s="193"/>
      <c r="N28" s="193"/>
      <c r="O28" s="193"/>
    </row>
    <row r="29" spans="1:15" ht="16.5" customHeight="1">
      <c r="A29" s="196">
        <v>22626</v>
      </c>
      <c r="B29" s="197">
        <v>261.79</v>
      </c>
      <c r="C29" s="197">
        <v>1.866</v>
      </c>
      <c r="D29" s="32">
        <f t="shared" si="0"/>
        <v>0.16122240000000002</v>
      </c>
      <c r="E29" s="32">
        <f>SUM(J29:L29)/3</f>
        <v>28.47478666666667</v>
      </c>
      <c r="F29" s="32">
        <f t="shared" si="4"/>
        <v>4.590773445888001</v>
      </c>
      <c r="G29" s="149" t="s">
        <v>130</v>
      </c>
      <c r="H29" s="33">
        <f t="shared" si="5"/>
        <v>22</v>
      </c>
      <c r="I29" s="196">
        <v>22626</v>
      </c>
      <c r="J29" s="197">
        <v>25.14701</v>
      </c>
      <c r="K29" s="197">
        <v>24.05618</v>
      </c>
      <c r="L29" s="197">
        <v>36.22117</v>
      </c>
      <c r="M29" s="193"/>
      <c r="N29" s="193"/>
      <c r="O29" s="193"/>
    </row>
    <row r="30" spans="1:15" ht="16.5" customHeight="1">
      <c r="A30" s="196">
        <v>22634</v>
      </c>
      <c r="B30" s="197">
        <v>261.57</v>
      </c>
      <c r="C30" s="197">
        <v>1.53</v>
      </c>
      <c r="D30" s="32">
        <f t="shared" si="0"/>
        <v>0.132192</v>
      </c>
      <c r="E30" s="32">
        <f>SUM(J30:L30)/3</f>
        <v>33.24642666666667</v>
      </c>
      <c r="F30" s="32">
        <f t="shared" si="4"/>
        <v>4.3949116339200005</v>
      </c>
      <c r="G30" s="149" t="s">
        <v>143</v>
      </c>
      <c r="H30" s="33">
        <f t="shared" si="5"/>
        <v>23</v>
      </c>
      <c r="I30" s="196">
        <v>22634</v>
      </c>
      <c r="J30" s="197">
        <v>28.4028</v>
      </c>
      <c r="K30" s="197">
        <v>43.01484</v>
      </c>
      <c r="L30" s="197">
        <v>28.32164</v>
      </c>
      <c r="M30" s="193"/>
      <c r="N30" s="193"/>
      <c r="O30" s="193"/>
    </row>
    <row r="31" spans="1:15" ht="16.5" customHeight="1">
      <c r="A31" s="196">
        <v>22653</v>
      </c>
      <c r="B31" s="197">
        <v>261.13</v>
      </c>
      <c r="C31" s="197">
        <v>35.259</v>
      </c>
      <c r="D31" s="32">
        <f t="shared" si="0"/>
        <v>3.0463776</v>
      </c>
      <c r="E31" s="32">
        <f aca="true" t="shared" si="6" ref="E31:E36">SUM(J31:L31)/3</f>
        <v>53.869573333333335</v>
      </c>
      <c r="F31" s="32">
        <f aca="true" t="shared" si="7" ref="F31:F36">E31*D31</f>
        <v>164.107061524224</v>
      </c>
      <c r="G31" s="149" t="s">
        <v>185</v>
      </c>
      <c r="H31" s="33">
        <v>24</v>
      </c>
      <c r="I31" s="196">
        <v>22653</v>
      </c>
      <c r="J31" s="197">
        <v>48.40979</v>
      </c>
      <c r="K31" s="197">
        <v>52.94353</v>
      </c>
      <c r="L31" s="197">
        <v>60.2554</v>
      </c>
      <c r="M31" s="193"/>
      <c r="N31" s="193"/>
      <c r="O31" s="193"/>
    </row>
    <row r="32" spans="1:15" ht="16.5" customHeight="1">
      <c r="A32" s="196">
        <v>22660</v>
      </c>
      <c r="B32" s="197">
        <v>261.14</v>
      </c>
      <c r="C32" s="197">
        <v>39.129</v>
      </c>
      <c r="D32" s="32">
        <f t="shared" si="0"/>
        <v>3.3807456</v>
      </c>
      <c r="E32" s="32">
        <f t="shared" si="6"/>
        <v>49.527876666666664</v>
      </c>
      <c r="F32" s="32">
        <f t="shared" si="7"/>
        <v>167.44115111817598</v>
      </c>
      <c r="G32" s="149" t="s">
        <v>126</v>
      </c>
      <c r="H32" s="33">
        <v>25</v>
      </c>
      <c r="I32" s="196">
        <v>22660</v>
      </c>
      <c r="J32" s="197">
        <v>42.31071</v>
      </c>
      <c r="K32" s="197">
        <v>43.10078</v>
      </c>
      <c r="L32" s="197">
        <v>63.17214</v>
      </c>
      <c r="M32" s="193"/>
      <c r="N32" s="193"/>
      <c r="O32" s="193"/>
    </row>
    <row r="33" spans="1:15" s="13" customFormat="1" ht="16.5" customHeight="1">
      <c r="A33" s="196">
        <v>22684</v>
      </c>
      <c r="B33" s="197">
        <v>261.33</v>
      </c>
      <c r="C33" s="197">
        <v>0.722</v>
      </c>
      <c r="D33" s="32">
        <f t="shared" si="0"/>
        <v>0.0623808</v>
      </c>
      <c r="E33" s="32">
        <f t="shared" si="6"/>
        <v>4.709263333333333</v>
      </c>
      <c r="F33" s="32">
        <f t="shared" si="7"/>
        <v>0.293767614144</v>
      </c>
      <c r="G33" s="149" t="s">
        <v>127</v>
      </c>
      <c r="H33" s="150">
        <v>26</v>
      </c>
      <c r="I33" s="196">
        <v>22684</v>
      </c>
      <c r="J33" s="197">
        <v>5.71857</v>
      </c>
      <c r="K33" s="197">
        <v>3.30885</v>
      </c>
      <c r="L33" s="197">
        <v>5.10037</v>
      </c>
      <c r="M33" s="193"/>
      <c r="N33" s="193"/>
      <c r="O33" s="193"/>
    </row>
    <row r="34" spans="1:12" s="13" customFormat="1" ht="16.5" customHeight="1">
      <c r="A34" s="196">
        <v>22692</v>
      </c>
      <c r="B34" s="197">
        <v>261.23</v>
      </c>
      <c r="C34" s="197">
        <v>0.682</v>
      </c>
      <c r="D34" s="32">
        <f t="shared" si="0"/>
        <v>0.058924800000000006</v>
      </c>
      <c r="E34" s="32">
        <f t="shared" si="6"/>
        <v>6.137133333333334</v>
      </c>
      <c r="F34" s="32">
        <f t="shared" si="7"/>
        <v>0.3616293542400001</v>
      </c>
      <c r="G34" s="149" t="s">
        <v>186</v>
      </c>
      <c r="H34" s="150">
        <v>27</v>
      </c>
      <c r="I34" s="196">
        <v>22692</v>
      </c>
      <c r="J34" s="198">
        <v>1.39329</v>
      </c>
      <c r="K34" s="198">
        <v>6.39345</v>
      </c>
      <c r="L34" s="198">
        <v>10.62466</v>
      </c>
    </row>
    <row r="35" spans="1:12" s="13" customFormat="1" ht="16.5" customHeight="1">
      <c r="A35" s="31">
        <v>22702</v>
      </c>
      <c r="B35" s="150">
        <v>261.47</v>
      </c>
      <c r="C35" s="150">
        <v>0.608</v>
      </c>
      <c r="D35" s="32">
        <f t="shared" si="0"/>
        <v>0.0525312</v>
      </c>
      <c r="E35" s="32">
        <f t="shared" si="6"/>
        <v>15.01439</v>
      </c>
      <c r="F35" s="32">
        <f t="shared" si="7"/>
        <v>0.7887239239680001</v>
      </c>
      <c r="G35" s="149" t="s">
        <v>187</v>
      </c>
      <c r="H35" s="150">
        <v>28</v>
      </c>
      <c r="I35" s="31">
        <v>22702</v>
      </c>
      <c r="J35" s="198">
        <v>26.81256</v>
      </c>
      <c r="K35" s="198">
        <v>7.55515</v>
      </c>
      <c r="L35" s="198">
        <v>10.67546</v>
      </c>
    </row>
    <row r="36" spans="1:12" s="13" customFormat="1" ht="16.5" customHeight="1">
      <c r="A36" s="199">
        <v>22712</v>
      </c>
      <c r="B36" s="200">
        <v>261.07</v>
      </c>
      <c r="C36" s="200">
        <v>0.488</v>
      </c>
      <c r="D36" s="201">
        <f t="shared" si="0"/>
        <v>0.0421632</v>
      </c>
      <c r="E36" s="201">
        <f t="shared" si="6"/>
        <v>1.8124666666666667</v>
      </c>
      <c r="F36" s="201">
        <f t="shared" si="7"/>
        <v>0.07641939455999999</v>
      </c>
      <c r="G36" s="202" t="s">
        <v>188</v>
      </c>
      <c r="H36" s="200">
        <v>29</v>
      </c>
      <c r="I36" s="199">
        <v>22712</v>
      </c>
      <c r="J36" s="203">
        <v>1.23066</v>
      </c>
      <c r="K36" s="203">
        <v>1.52578</v>
      </c>
      <c r="L36" s="203">
        <v>2.68096</v>
      </c>
    </row>
    <row r="37" spans="1:12" s="13" customFormat="1" ht="16.5" customHeight="1">
      <c r="A37" s="210">
        <v>22723</v>
      </c>
      <c r="B37" s="211">
        <v>260.75</v>
      </c>
      <c r="C37" s="211">
        <v>0.401</v>
      </c>
      <c r="D37" s="201">
        <f>C37*0.0864</f>
        <v>0.0346464</v>
      </c>
      <c r="E37" s="201">
        <f>SUM(J37:L37)/3</f>
        <v>11.163206666666667</v>
      </c>
      <c r="F37" s="201">
        <f>E37*D37</f>
        <v>0.38676492345600005</v>
      </c>
      <c r="G37" s="212" t="s">
        <v>144</v>
      </c>
      <c r="H37" s="211">
        <v>30</v>
      </c>
      <c r="I37" s="199">
        <v>22723</v>
      </c>
      <c r="J37" s="221">
        <v>4.1279</v>
      </c>
      <c r="K37" s="221">
        <v>8.84086</v>
      </c>
      <c r="L37" s="221">
        <v>20.52086</v>
      </c>
    </row>
    <row r="38" spans="1:12" s="13" customFormat="1" ht="16.5" customHeight="1">
      <c r="A38" s="210">
        <v>22732</v>
      </c>
      <c r="B38" s="211">
        <v>261.27</v>
      </c>
      <c r="C38" s="211">
        <v>0.565</v>
      </c>
      <c r="D38" s="201">
        <f>C38*0.0864</f>
        <v>0.048816</v>
      </c>
      <c r="E38" s="201">
        <f>SUM(J38:L38)/3</f>
        <v>18.363003333333335</v>
      </c>
      <c r="F38" s="201">
        <f>E38*D38</f>
        <v>0.89640837072</v>
      </c>
      <c r="G38" s="212" t="s">
        <v>145</v>
      </c>
      <c r="H38" s="211">
        <v>31</v>
      </c>
      <c r="I38" s="199">
        <v>22732</v>
      </c>
      <c r="J38" s="221">
        <v>23.28358</v>
      </c>
      <c r="K38" s="221">
        <v>21.9981</v>
      </c>
      <c r="L38" s="221">
        <v>9.80733</v>
      </c>
    </row>
    <row r="39" spans="1:12" ht="16.5" customHeight="1">
      <c r="A39" s="219"/>
      <c r="B39" s="211"/>
      <c r="C39" s="211"/>
      <c r="D39" s="201"/>
      <c r="E39" s="201"/>
      <c r="F39" s="201"/>
      <c r="G39" s="223"/>
      <c r="H39" s="213"/>
      <c r="I39" s="211"/>
      <c r="J39" s="221"/>
      <c r="K39" s="221"/>
      <c r="L39" s="221"/>
    </row>
    <row r="40" spans="1:12" ht="16.5" customHeight="1">
      <c r="A40" s="219"/>
      <c r="B40" s="211"/>
      <c r="C40" s="211"/>
      <c r="D40" s="201"/>
      <c r="E40" s="201"/>
      <c r="F40" s="201"/>
      <c r="G40" s="223"/>
      <c r="H40" s="213"/>
      <c r="I40" s="211"/>
      <c r="J40" s="221"/>
      <c r="K40" s="221"/>
      <c r="L40" s="221"/>
    </row>
    <row r="41" spans="1:12" ht="16.5" customHeight="1">
      <c r="A41" s="220"/>
      <c r="B41" s="218"/>
      <c r="C41" s="218"/>
      <c r="D41" s="215"/>
      <c r="E41" s="215"/>
      <c r="F41" s="215"/>
      <c r="G41" s="224"/>
      <c r="H41" s="214"/>
      <c r="I41" s="218"/>
      <c r="J41" s="222"/>
      <c r="K41" s="222"/>
      <c r="L41" s="222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3">
      <selection activeCell="N25" sqref="N25"/>
    </sheetView>
  </sheetViews>
  <sheetFormatPr defaultColWidth="9.140625" defaultRowHeight="23.25"/>
  <cols>
    <col min="1" max="9" width="9.7109375" style="35" customWidth="1"/>
    <col min="10" max="16384" width="9.140625" style="35" customWidth="1"/>
  </cols>
  <sheetData>
    <row r="17" spans="4:6" ht="24" customHeight="1">
      <c r="D17" s="36" t="s">
        <v>77</v>
      </c>
      <c r="E17" s="37">
        <v>31</v>
      </c>
      <c r="F17" s="38" t="s">
        <v>22</v>
      </c>
    </row>
    <row r="34" spans="4:6" ht="23.25">
      <c r="D34" s="36" t="s">
        <v>78</v>
      </c>
      <c r="E34" s="37">
        <v>356</v>
      </c>
      <c r="F34" s="38" t="s">
        <v>22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25">
      <selection activeCell="R33" sqref="R33"/>
    </sheetView>
  </sheetViews>
  <sheetFormatPr defaultColWidth="11.421875" defaultRowHeight="23.25"/>
  <cols>
    <col min="1" max="1" width="9.140625" style="52" bestFit="1" customWidth="1"/>
    <col min="2" max="2" width="2.7109375" style="53" bestFit="1" customWidth="1"/>
    <col min="3" max="4" width="7.421875" style="54" customWidth="1"/>
    <col min="5" max="5" width="8.00390625" style="42" customWidth="1"/>
    <col min="6" max="6" width="8.7109375" style="43" customWidth="1"/>
    <col min="7" max="15" width="9.7109375" style="43" customWidth="1"/>
    <col min="16" max="16384" width="11.421875" style="43" customWidth="1"/>
  </cols>
  <sheetData>
    <row r="1" spans="1:6" ht="22.5" customHeight="1">
      <c r="A1" s="39">
        <v>241518</v>
      </c>
      <c r="B1" s="40">
        <v>37712</v>
      </c>
      <c r="C1"/>
      <c r="D1" s="41">
        <v>262.22</v>
      </c>
      <c r="F1" s="43">
        <v>261.75</v>
      </c>
    </row>
    <row r="2" spans="1:5" ht="22.5" customHeight="1">
      <c r="A2" s="39">
        <v>241519</v>
      </c>
      <c r="B2" s="40">
        <v>37713</v>
      </c>
      <c r="C2"/>
      <c r="D2" s="41">
        <v>262.42</v>
      </c>
      <c r="E2" s="42">
        <v>262.37</v>
      </c>
    </row>
    <row r="3" spans="1:4" ht="22.5" customHeight="1">
      <c r="A3" s="39">
        <v>241520</v>
      </c>
      <c r="B3" s="40">
        <v>37714</v>
      </c>
      <c r="C3"/>
      <c r="D3" s="41">
        <v>262.63</v>
      </c>
    </row>
    <row r="4" spans="1:4" ht="22.5" customHeight="1">
      <c r="A4" s="39">
        <v>241521</v>
      </c>
      <c r="B4" s="40">
        <v>37715</v>
      </c>
      <c r="C4"/>
      <c r="D4" s="41">
        <v>262.61</v>
      </c>
    </row>
    <row r="5" spans="1:4" ht="22.5" customHeight="1">
      <c r="A5" s="39">
        <v>241522</v>
      </c>
      <c r="B5" s="40">
        <v>37716</v>
      </c>
      <c r="C5"/>
      <c r="D5" s="41">
        <v>262.98</v>
      </c>
    </row>
    <row r="6" spans="1:4" ht="22.5" customHeight="1">
      <c r="A6" s="39">
        <v>241523</v>
      </c>
      <c r="B6" s="40">
        <v>37717</v>
      </c>
      <c r="C6"/>
      <c r="D6" s="41">
        <v>263.3</v>
      </c>
    </row>
    <row r="7" spans="1:4" ht="22.5" customHeight="1">
      <c r="A7" s="39">
        <v>241524</v>
      </c>
      <c r="B7" s="40">
        <v>37718</v>
      </c>
      <c r="C7"/>
      <c r="D7" s="41">
        <v>263.95</v>
      </c>
    </row>
    <row r="8" spans="1:4" ht="22.5" customHeight="1">
      <c r="A8" s="39">
        <v>241525</v>
      </c>
      <c r="B8" s="40">
        <v>37719</v>
      </c>
      <c r="C8"/>
      <c r="D8" s="41">
        <v>264.34</v>
      </c>
    </row>
    <row r="9" spans="1:4" ht="22.5" customHeight="1">
      <c r="A9" s="39">
        <v>241526</v>
      </c>
      <c r="B9" s="40">
        <v>37720</v>
      </c>
      <c r="C9"/>
      <c r="D9" s="41">
        <v>264.73</v>
      </c>
    </row>
    <row r="10" spans="1:4" ht="22.5" customHeight="1">
      <c r="A10" s="39">
        <v>241527</v>
      </c>
      <c r="B10" s="40">
        <v>37721</v>
      </c>
      <c r="C10"/>
      <c r="D10" s="41">
        <v>264.7</v>
      </c>
    </row>
    <row r="11" spans="1:4" ht="22.5" customHeight="1">
      <c r="A11" s="39">
        <v>241528</v>
      </c>
      <c r="B11" s="40">
        <v>37722</v>
      </c>
      <c r="C11"/>
      <c r="D11" s="41">
        <v>264.46</v>
      </c>
    </row>
    <row r="12" spans="1:4" ht="22.5" customHeight="1">
      <c r="A12" s="39">
        <v>241529</v>
      </c>
      <c r="B12" s="40">
        <v>37723</v>
      </c>
      <c r="C12"/>
      <c r="D12" s="41">
        <v>264.42</v>
      </c>
    </row>
    <row r="13" spans="1:4" ht="22.5" customHeight="1">
      <c r="A13" s="39">
        <v>241530</v>
      </c>
      <c r="B13" s="40">
        <v>37724</v>
      </c>
      <c r="C13"/>
      <c r="D13" s="41">
        <v>264.37</v>
      </c>
    </row>
    <row r="14" spans="1:4" ht="22.5" customHeight="1">
      <c r="A14" s="39">
        <v>241531</v>
      </c>
      <c r="B14" s="40">
        <v>37725</v>
      </c>
      <c r="C14"/>
      <c r="D14" s="41">
        <v>264.27</v>
      </c>
    </row>
    <row r="15" spans="1:4" ht="22.5" customHeight="1">
      <c r="A15" s="39">
        <v>241532</v>
      </c>
      <c r="B15" s="40">
        <v>37726</v>
      </c>
      <c r="C15"/>
      <c r="D15" s="41">
        <v>264.29</v>
      </c>
    </row>
    <row r="16" spans="1:4" ht="22.5" customHeight="1">
      <c r="A16" s="39">
        <v>241533</v>
      </c>
      <c r="B16" s="40">
        <v>37727</v>
      </c>
      <c r="C16"/>
      <c r="D16" s="41">
        <v>264.33</v>
      </c>
    </row>
    <row r="17" spans="1:12" ht="22.5" customHeight="1">
      <c r="A17" s="39">
        <v>241534</v>
      </c>
      <c r="B17" s="40">
        <v>37728</v>
      </c>
      <c r="C17"/>
      <c r="D17" s="41">
        <v>264.43</v>
      </c>
      <c r="J17" s="45" t="s">
        <v>77</v>
      </c>
      <c r="K17" s="46">
        <v>31</v>
      </c>
      <c r="L17" s="47" t="s">
        <v>22</v>
      </c>
    </row>
    <row r="18" spans="1:4" ht="22.5" customHeight="1">
      <c r="A18" s="39">
        <v>241535</v>
      </c>
      <c r="B18" s="40">
        <v>37729</v>
      </c>
      <c r="C18"/>
      <c r="D18" s="41">
        <v>264.79</v>
      </c>
    </row>
    <row r="19" spans="1:4" ht="22.5" customHeight="1">
      <c r="A19" s="39">
        <v>241536</v>
      </c>
      <c r="B19" s="40">
        <v>37730</v>
      </c>
      <c r="C19"/>
      <c r="D19" s="41">
        <v>264.79</v>
      </c>
    </row>
    <row r="20" spans="1:4" ht="22.5" customHeight="1">
      <c r="A20" s="39">
        <v>241537</v>
      </c>
      <c r="B20" s="40">
        <v>37731</v>
      </c>
      <c r="C20"/>
      <c r="D20" s="41">
        <v>264.73</v>
      </c>
    </row>
    <row r="21" spans="1:5" ht="22.5" customHeight="1">
      <c r="A21" s="39">
        <v>241538</v>
      </c>
      <c r="B21" s="40">
        <v>37732</v>
      </c>
      <c r="C21"/>
      <c r="D21" s="41">
        <v>264.78</v>
      </c>
      <c r="E21" s="48"/>
    </row>
    <row r="22" spans="1:4" ht="22.5" customHeight="1">
      <c r="A22" s="39">
        <v>241539</v>
      </c>
      <c r="B22" s="40">
        <v>37733</v>
      </c>
      <c r="C22"/>
      <c r="D22" s="41">
        <v>264.88</v>
      </c>
    </row>
    <row r="23" spans="1:5" ht="22.5" customHeight="1">
      <c r="A23" s="39">
        <v>241540</v>
      </c>
      <c r="B23" s="40">
        <v>37734</v>
      </c>
      <c r="C23"/>
      <c r="D23" s="41">
        <v>264.84</v>
      </c>
      <c r="E23" s="42">
        <v>264.79</v>
      </c>
    </row>
    <row r="24" spans="1:4" ht="22.5" customHeight="1">
      <c r="A24" s="39">
        <v>241541</v>
      </c>
      <c r="B24" s="40">
        <v>37735</v>
      </c>
      <c r="C24"/>
      <c r="D24" s="41">
        <v>264.74</v>
      </c>
    </row>
    <row r="25" spans="1:4" ht="22.5" customHeight="1">
      <c r="A25" s="39">
        <v>241542</v>
      </c>
      <c r="B25" s="40">
        <v>37736</v>
      </c>
      <c r="C25"/>
      <c r="D25" s="41">
        <v>264.81</v>
      </c>
    </row>
    <row r="26" spans="1:5" ht="22.5" customHeight="1">
      <c r="A26" s="39">
        <v>241543</v>
      </c>
      <c r="B26" s="40">
        <v>37737</v>
      </c>
      <c r="C26"/>
      <c r="D26" s="41">
        <v>264.93</v>
      </c>
      <c r="E26" s="44"/>
    </row>
    <row r="27" spans="1:19" ht="22.5" customHeight="1">
      <c r="A27" s="39">
        <v>241544</v>
      </c>
      <c r="B27" s="40">
        <v>37738</v>
      </c>
      <c r="C27"/>
      <c r="D27" s="41">
        <v>264.55</v>
      </c>
      <c r="G27" s="49"/>
      <c r="L27" s="49"/>
      <c r="M27" s="49"/>
      <c r="N27" s="49"/>
      <c r="O27" s="49"/>
      <c r="P27" s="49"/>
      <c r="Q27" s="49"/>
      <c r="R27" s="49"/>
      <c r="S27" s="49"/>
    </row>
    <row r="28" spans="1:19" s="49" customFormat="1" ht="22.5" customHeight="1">
      <c r="A28" s="39">
        <v>241545</v>
      </c>
      <c r="B28" s="40">
        <v>37739</v>
      </c>
      <c r="C28"/>
      <c r="D28" s="41">
        <v>264.63</v>
      </c>
      <c r="E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4" ht="22.5" customHeight="1">
      <c r="A29" s="39">
        <v>241546</v>
      </c>
      <c r="B29" s="40">
        <v>37740</v>
      </c>
      <c r="C29"/>
      <c r="D29" s="41">
        <v>264.95</v>
      </c>
    </row>
    <row r="30" spans="1:4" ht="22.5" customHeight="1">
      <c r="A30" s="39">
        <v>241547</v>
      </c>
      <c r="B30" s="40">
        <v>37741</v>
      </c>
      <c r="C30"/>
      <c r="D30" s="41">
        <v>265.24</v>
      </c>
    </row>
    <row r="31" spans="1:4" ht="22.5" customHeight="1">
      <c r="A31" s="39">
        <v>241548</v>
      </c>
      <c r="B31" s="40">
        <v>37742</v>
      </c>
      <c r="C31"/>
      <c r="D31" s="41">
        <v>265.45</v>
      </c>
    </row>
    <row r="32" spans="1:4" ht="22.5" customHeight="1">
      <c r="A32" s="39">
        <v>241549</v>
      </c>
      <c r="B32" s="40">
        <v>37743</v>
      </c>
      <c r="C32"/>
      <c r="D32" s="41">
        <v>265.08</v>
      </c>
    </row>
    <row r="33" spans="1:4" ht="22.5" customHeight="1">
      <c r="A33" s="39">
        <v>241550</v>
      </c>
      <c r="B33" s="40">
        <v>37744</v>
      </c>
      <c r="C33"/>
      <c r="D33" s="41">
        <v>265.25</v>
      </c>
    </row>
    <row r="34" spans="1:12" ht="21" customHeight="1">
      <c r="A34" s="39">
        <v>241551</v>
      </c>
      <c r="B34" s="40">
        <v>37745</v>
      </c>
      <c r="C34"/>
      <c r="D34" s="41">
        <v>264.53</v>
      </c>
      <c r="E34" s="42">
        <v>264.45</v>
      </c>
      <c r="J34" s="36" t="s">
        <v>79</v>
      </c>
      <c r="K34" s="46">
        <f>+COUNT(DATA!C181:C203)</f>
        <v>23</v>
      </c>
      <c r="L34" s="38" t="s">
        <v>22</v>
      </c>
    </row>
    <row r="35" spans="1:4" ht="21" customHeight="1">
      <c r="A35" s="39">
        <v>241552</v>
      </c>
      <c r="B35" s="40">
        <v>37746</v>
      </c>
      <c r="C35"/>
      <c r="D35" s="41">
        <v>264.47</v>
      </c>
    </row>
    <row r="36" spans="1:12" ht="21" customHeight="1">
      <c r="A36" s="39">
        <v>241553</v>
      </c>
      <c r="B36" s="40">
        <v>37747</v>
      </c>
      <c r="C36"/>
      <c r="D36" s="41">
        <v>264.4</v>
      </c>
      <c r="J36" s="45" t="s">
        <v>77</v>
      </c>
      <c r="K36" s="46">
        <v>31</v>
      </c>
      <c r="L36" s="47" t="s">
        <v>22</v>
      </c>
    </row>
    <row r="37" spans="1:4" ht="21" customHeight="1">
      <c r="A37" s="39">
        <v>241554</v>
      </c>
      <c r="B37" s="40">
        <v>37748</v>
      </c>
      <c r="C37"/>
      <c r="D37" s="41">
        <v>264.08</v>
      </c>
    </row>
    <row r="38" spans="1:5" ht="21" customHeight="1">
      <c r="A38" s="39">
        <v>241555</v>
      </c>
      <c r="B38" s="40">
        <v>37749</v>
      </c>
      <c r="C38"/>
      <c r="D38" s="41">
        <v>264.37</v>
      </c>
      <c r="E38" s="48"/>
    </row>
    <row r="39" spans="1:4" ht="23.25">
      <c r="A39" s="39">
        <v>241556</v>
      </c>
      <c r="B39" s="40">
        <v>37750</v>
      </c>
      <c r="C39"/>
      <c r="D39" s="41">
        <v>264.17</v>
      </c>
    </row>
    <row r="40" spans="1:4" ht="23.25">
      <c r="A40" s="39">
        <v>241557</v>
      </c>
      <c r="B40" s="40">
        <v>37751</v>
      </c>
      <c r="C40"/>
      <c r="D40" s="41">
        <v>264.07</v>
      </c>
    </row>
    <row r="41" spans="1:4" ht="23.25">
      <c r="A41" s="39">
        <v>241558</v>
      </c>
      <c r="B41" s="40">
        <v>37752</v>
      </c>
      <c r="C41"/>
      <c r="D41" s="41">
        <v>263.95</v>
      </c>
    </row>
    <row r="42" spans="1:4" ht="23.25">
      <c r="A42" s="39">
        <v>241559</v>
      </c>
      <c r="B42" s="40">
        <v>37753</v>
      </c>
      <c r="C42"/>
      <c r="D42" s="41">
        <v>264.25</v>
      </c>
    </row>
    <row r="43" spans="1:4" ht="23.25">
      <c r="A43" s="39">
        <v>241560</v>
      </c>
      <c r="B43" s="40">
        <v>37754</v>
      </c>
      <c r="C43"/>
      <c r="D43" s="41">
        <v>265</v>
      </c>
    </row>
    <row r="44" spans="1:4" ht="23.25">
      <c r="A44" s="39">
        <v>241561</v>
      </c>
      <c r="B44" s="40">
        <v>37755</v>
      </c>
      <c r="C44"/>
      <c r="D44" s="41">
        <v>265</v>
      </c>
    </row>
    <row r="45" spans="1:4" ht="23.25">
      <c r="A45" s="39">
        <v>241562</v>
      </c>
      <c r="B45" s="40">
        <v>37756</v>
      </c>
      <c r="C45"/>
      <c r="D45" s="41">
        <v>264.64</v>
      </c>
    </row>
    <row r="46" spans="1:4" ht="23.25">
      <c r="A46" s="39">
        <v>241563</v>
      </c>
      <c r="B46" s="40">
        <v>37757</v>
      </c>
      <c r="C46"/>
      <c r="D46" s="41">
        <v>264.35</v>
      </c>
    </row>
    <row r="47" spans="1:4" ht="23.25">
      <c r="A47" s="39">
        <v>241564</v>
      </c>
      <c r="B47" s="40">
        <v>37758</v>
      </c>
      <c r="C47"/>
      <c r="D47" s="41">
        <v>264.06</v>
      </c>
    </row>
    <row r="48" spans="1:4" ht="23.25">
      <c r="A48" s="39">
        <v>241565</v>
      </c>
      <c r="B48" s="40">
        <v>37759</v>
      </c>
      <c r="C48"/>
      <c r="D48" s="41">
        <v>263.85</v>
      </c>
    </row>
    <row r="49" spans="1:4" ht="23.25">
      <c r="A49" s="39">
        <v>241566</v>
      </c>
      <c r="B49" s="40">
        <v>37760</v>
      </c>
      <c r="C49"/>
      <c r="D49" s="41">
        <v>264.66</v>
      </c>
    </row>
    <row r="50" spans="1:4" ht="23.25">
      <c r="A50" s="39">
        <v>241567</v>
      </c>
      <c r="B50" s="40">
        <v>37761</v>
      </c>
      <c r="C50"/>
      <c r="D50" s="41">
        <v>264.68</v>
      </c>
    </row>
    <row r="51" spans="1:5" ht="23.25">
      <c r="A51" s="39">
        <v>241568</v>
      </c>
      <c r="B51" s="40">
        <v>37762</v>
      </c>
      <c r="C51"/>
      <c r="D51" s="41">
        <v>264.1</v>
      </c>
      <c r="E51" s="42">
        <v>264.01</v>
      </c>
    </row>
    <row r="52" spans="1:4" ht="23.25">
      <c r="A52" s="39">
        <v>241569</v>
      </c>
      <c r="B52" s="40">
        <v>37763</v>
      </c>
      <c r="C52"/>
      <c r="D52" s="41">
        <v>264.32</v>
      </c>
    </row>
    <row r="53" spans="1:4" ht="23.25">
      <c r="A53" s="39">
        <v>241570</v>
      </c>
      <c r="B53" s="40">
        <v>37764</v>
      </c>
      <c r="C53"/>
      <c r="D53" s="41">
        <v>264.14</v>
      </c>
    </row>
    <row r="54" spans="1:4" ht="23.25">
      <c r="A54" s="39">
        <v>241571</v>
      </c>
      <c r="B54" s="40">
        <v>37765</v>
      </c>
      <c r="C54"/>
      <c r="D54" s="41">
        <v>265.76</v>
      </c>
    </row>
    <row r="55" spans="1:4" ht="23.25">
      <c r="A55" s="39">
        <v>241572</v>
      </c>
      <c r="B55" s="40">
        <v>37766</v>
      </c>
      <c r="C55"/>
      <c r="D55" s="41">
        <v>265.81</v>
      </c>
    </row>
    <row r="56" spans="1:4" ht="23.25">
      <c r="A56" s="39">
        <v>241573</v>
      </c>
      <c r="B56" s="40">
        <v>37767</v>
      </c>
      <c r="C56"/>
      <c r="D56" s="41">
        <v>264.15</v>
      </c>
    </row>
    <row r="57" spans="1:4" ht="23.25">
      <c r="A57" s="39">
        <v>241574</v>
      </c>
      <c r="B57" s="40">
        <v>37768</v>
      </c>
      <c r="C57"/>
      <c r="D57" s="41">
        <v>264.94</v>
      </c>
    </row>
    <row r="58" spans="1:4" ht="23.25">
      <c r="A58" s="39">
        <v>241575</v>
      </c>
      <c r="B58" s="40">
        <v>37769</v>
      </c>
      <c r="C58"/>
      <c r="D58" s="41">
        <v>264.19</v>
      </c>
    </row>
    <row r="59" spans="1:4" ht="23.25">
      <c r="A59" s="39">
        <v>241576</v>
      </c>
      <c r="B59" s="40">
        <v>37770</v>
      </c>
      <c r="C59"/>
      <c r="D59" s="41">
        <v>263.82</v>
      </c>
    </row>
    <row r="60" spans="1:4" ht="23.25">
      <c r="A60" s="39">
        <v>241577</v>
      </c>
      <c r="B60" s="40">
        <v>37771</v>
      </c>
      <c r="C60"/>
      <c r="D60" s="41">
        <v>263.8</v>
      </c>
    </row>
    <row r="61" spans="1:4" ht="23.25">
      <c r="A61" s="39">
        <v>241578</v>
      </c>
      <c r="B61" s="40">
        <v>37772</v>
      </c>
      <c r="C61"/>
      <c r="D61" s="41">
        <v>264.3</v>
      </c>
    </row>
    <row r="62" spans="1:4" ht="23.25">
      <c r="A62" s="39">
        <v>241579</v>
      </c>
      <c r="B62" s="40">
        <v>37773</v>
      </c>
      <c r="C62"/>
      <c r="D62" s="41">
        <v>263.65</v>
      </c>
    </row>
    <row r="63" spans="1:4" ht="23.25">
      <c r="A63" s="39">
        <v>241580</v>
      </c>
      <c r="B63" s="40">
        <v>37774</v>
      </c>
      <c r="C63"/>
      <c r="D63" s="41">
        <v>264.31</v>
      </c>
    </row>
    <row r="64" spans="1:4" ht="23.25">
      <c r="A64" s="39">
        <v>241581</v>
      </c>
      <c r="B64" s="40">
        <v>37775</v>
      </c>
      <c r="C64"/>
      <c r="D64" s="41">
        <v>263.87</v>
      </c>
    </row>
    <row r="65" spans="1:4" ht="23.25">
      <c r="A65" s="39">
        <v>241582</v>
      </c>
      <c r="B65" s="40">
        <v>37776</v>
      </c>
      <c r="C65"/>
      <c r="D65" s="41">
        <v>263.85</v>
      </c>
    </row>
    <row r="66" spans="1:5" ht="23.25">
      <c r="A66" s="39">
        <v>241583</v>
      </c>
      <c r="B66" s="40">
        <v>37777</v>
      </c>
      <c r="C66"/>
      <c r="D66" s="41">
        <v>264.08</v>
      </c>
      <c r="E66" s="42">
        <v>263.75</v>
      </c>
    </row>
    <row r="67" spans="1:4" ht="23.25">
      <c r="A67" s="39">
        <v>241584</v>
      </c>
      <c r="B67" s="40">
        <v>37778</v>
      </c>
      <c r="C67"/>
      <c r="D67" s="41">
        <v>264.5</v>
      </c>
    </row>
    <row r="68" spans="1:4" ht="23.25">
      <c r="A68" s="39">
        <v>241585</v>
      </c>
      <c r="B68" s="40">
        <v>37779</v>
      </c>
      <c r="C68"/>
      <c r="D68" s="41">
        <v>263.9</v>
      </c>
    </row>
    <row r="69" spans="1:4" ht="23.25">
      <c r="A69" s="39">
        <v>241586</v>
      </c>
      <c r="B69" s="40">
        <v>37780</v>
      </c>
      <c r="C69"/>
      <c r="D69" s="41">
        <v>263.85</v>
      </c>
    </row>
    <row r="70" spans="1:4" ht="23.25">
      <c r="A70" s="39">
        <v>241587</v>
      </c>
      <c r="B70" s="40">
        <v>37781</v>
      </c>
      <c r="C70"/>
      <c r="D70" s="41">
        <v>263.74</v>
      </c>
    </row>
    <row r="71" spans="1:4" ht="23.25">
      <c r="A71" s="39">
        <v>241588</v>
      </c>
      <c r="B71" s="40">
        <v>37782</v>
      </c>
      <c r="C71"/>
      <c r="D71" s="41">
        <v>263.53</v>
      </c>
    </row>
    <row r="72" spans="1:4" ht="23.25">
      <c r="A72" s="39">
        <v>241589</v>
      </c>
      <c r="B72" s="40">
        <v>37783</v>
      </c>
      <c r="C72"/>
      <c r="D72" s="41">
        <v>263.79</v>
      </c>
    </row>
    <row r="73" spans="1:4" ht="23.25">
      <c r="A73" s="39">
        <v>241590</v>
      </c>
      <c r="B73" s="40">
        <v>37784</v>
      </c>
      <c r="C73"/>
      <c r="D73" s="41">
        <v>263.78</v>
      </c>
    </row>
    <row r="74" spans="1:4" ht="23.25">
      <c r="A74" s="39">
        <v>241591</v>
      </c>
      <c r="B74" s="40">
        <v>37785</v>
      </c>
      <c r="C74"/>
      <c r="D74" s="41">
        <v>263.66</v>
      </c>
    </row>
    <row r="75" spans="1:4" ht="23.25">
      <c r="A75" s="39">
        <v>241592</v>
      </c>
      <c r="B75" s="40">
        <v>37786</v>
      </c>
      <c r="C75"/>
      <c r="D75" s="41">
        <v>263.67</v>
      </c>
    </row>
    <row r="76" spans="1:4" ht="23.25">
      <c r="A76" s="39">
        <v>241593</v>
      </c>
      <c r="B76" s="40">
        <v>37787</v>
      </c>
      <c r="C76"/>
      <c r="D76" s="41">
        <v>263.81</v>
      </c>
    </row>
    <row r="77" spans="1:4" ht="23.25">
      <c r="A77" s="39">
        <v>241594</v>
      </c>
      <c r="B77" s="40">
        <v>37788</v>
      </c>
      <c r="C77"/>
      <c r="D77" s="41">
        <v>263.71</v>
      </c>
    </row>
    <row r="78" spans="1:4" ht="23.25">
      <c r="A78" s="39">
        <v>241595</v>
      </c>
      <c r="B78" s="40">
        <v>37789</v>
      </c>
      <c r="C78"/>
      <c r="D78" s="41">
        <v>263.49</v>
      </c>
    </row>
    <row r="79" spans="1:4" ht="23.25">
      <c r="A79" s="39">
        <v>241596</v>
      </c>
      <c r="B79" s="40">
        <v>37790</v>
      </c>
      <c r="C79"/>
      <c r="D79" s="41">
        <v>263.06</v>
      </c>
    </row>
    <row r="80" spans="1:4" ht="23.25">
      <c r="A80" s="39">
        <v>241597</v>
      </c>
      <c r="B80" s="40">
        <v>37791</v>
      </c>
      <c r="C80"/>
      <c r="D80" s="41">
        <v>263.9</v>
      </c>
    </row>
    <row r="81" spans="1:4" ht="23.25">
      <c r="A81" s="39">
        <v>241598</v>
      </c>
      <c r="B81" s="40">
        <v>37792</v>
      </c>
      <c r="C81"/>
      <c r="D81" s="41">
        <v>263.84</v>
      </c>
    </row>
    <row r="82" spans="1:5" ht="23.25">
      <c r="A82" s="39">
        <v>241599</v>
      </c>
      <c r="B82" s="40">
        <v>37793</v>
      </c>
      <c r="C82"/>
      <c r="D82" s="41">
        <v>263.71</v>
      </c>
      <c r="E82" s="42">
        <v>263.65</v>
      </c>
    </row>
    <row r="83" spans="1:4" ht="23.25">
      <c r="A83" s="39">
        <v>241600</v>
      </c>
      <c r="B83" s="40">
        <v>37794</v>
      </c>
      <c r="C83"/>
      <c r="D83" s="41">
        <v>263.89</v>
      </c>
    </row>
    <row r="84" spans="1:4" ht="23.25">
      <c r="A84" s="39">
        <v>241601</v>
      </c>
      <c r="B84" s="40">
        <v>37795</v>
      </c>
      <c r="C84"/>
      <c r="D84" s="41">
        <v>263.62</v>
      </c>
    </row>
    <row r="85" spans="1:4" ht="23.25">
      <c r="A85" s="39">
        <v>241602</v>
      </c>
      <c r="B85" s="40">
        <v>37796</v>
      </c>
      <c r="C85"/>
      <c r="D85" s="41">
        <v>264</v>
      </c>
    </row>
    <row r="86" spans="1:4" ht="23.25">
      <c r="A86" s="39">
        <v>241603</v>
      </c>
      <c r="B86" s="40">
        <v>37797</v>
      </c>
      <c r="C86"/>
      <c r="D86" s="41">
        <v>263.6</v>
      </c>
    </row>
    <row r="87" spans="1:5" ht="23.25">
      <c r="A87" s="39">
        <v>241604</v>
      </c>
      <c r="B87" s="40">
        <v>37798</v>
      </c>
      <c r="C87"/>
      <c r="D87" s="41">
        <v>263.71</v>
      </c>
      <c r="E87" s="48"/>
    </row>
    <row r="88" spans="1:5" ht="23.25">
      <c r="A88" s="39">
        <v>241605</v>
      </c>
      <c r="B88" s="40">
        <v>37799</v>
      </c>
      <c r="C88"/>
      <c r="D88" s="41">
        <v>263.6</v>
      </c>
      <c r="E88" s="48"/>
    </row>
    <row r="89" spans="1:4" ht="23.25">
      <c r="A89" s="39">
        <v>241606</v>
      </c>
      <c r="B89" s="40">
        <v>37800</v>
      </c>
      <c r="C89"/>
      <c r="D89" s="41">
        <v>264.1</v>
      </c>
    </row>
    <row r="90" spans="1:4" ht="23.25">
      <c r="A90" s="39">
        <v>241607</v>
      </c>
      <c r="B90" s="40">
        <v>37801</v>
      </c>
      <c r="C90"/>
      <c r="D90" s="41">
        <v>263.99</v>
      </c>
    </row>
    <row r="91" spans="1:4" ht="23.25">
      <c r="A91" s="39">
        <v>241608</v>
      </c>
      <c r="B91" s="40">
        <v>37802</v>
      </c>
      <c r="C91"/>
      <c r="D91" s="41">
        <v>263.66</v>
      </c>
    </row>
    <row r="92" spans="1:4" ht="23.25">
      <c r="A92" s="39">
        <v>241609</v>
      </c>
      <c r="B92" s="40">
        <v>37803</v>
      </c>
      <c r="C92"/>
      <c r="D92" s="41">
        <v>263.12</v>
      </c>
    </row>
    <row r="93" spans="1:4" ht="23.25">
      <c r="A93" s="39">
        <v>241610</v>
      </c>
      <c r="B93" s="40">
        <v>37804</v>
      </c>
      <c r="C93"/>
      <c r="D93" s="41">
        <v>263.79</v>
      </c>
    </row>
    <row r="94" spans="1:5" ht="23.25">
      <c r="A94" s="39">
        <v>241611</v>
      </c>
      <c r="B94" s="40">
        <v>37805</v>
      </c>
      <c r="C94"/>
      <c r="D94" s="41">
        <v>263.79</v>
      </c>
      <c r="E94" s="42">
        <v>263.73</v>
      </c>
    </row>
    <row r="95" spans="1:4" ht="23.25">
      <c r="A95" s="39">
        <v>241612</v>
      </c>
      <c r="B95" s="40">
        <v>37806</v>
      </c>
      <c r="C95"/>
      <c r="D95" s="41">
        <v>263.49</v>
      </c>
    </row>
    <row r="96" spans="1:4" ht="23.25">
      <c r="A96" s="39">
        <v>241613</v>
      </c>
      <c r="B96" s="40">
        <v>37807</v>
      </c>
      <c r="C96"/>
      <c r="D96" s="41">
        <v>263.77</v>
      </c>
    </row>
    <row r="97" spans="1:4" ht="23.25">
      <c r="A97" s="39">
        <v>241614</v>
      </c>
      <c r="B97" s="40">
        <v>37808</v>
      </c>
      <c r="C97"/>
      <c r="D97" s="41">
        <v>263.55</v>
      </c>
    </row>
    <row r="98" spans="1:4" ht="23.25">
      <c r="A98" s="39">
        <v>241615</v>
      </c>
      <c r="B98" s="40">
        <v>37809</v>
      </c>
      <c r="C98"/>
      <c r="D98" s="41">
        <v>263.16</v>
      </c>
    </row>
    <row r="99" spans="1:4" ht="23.25">
      <c r="A99" s="39">
        <v>241616</v>
      </c>
      <c r="B99" s="40">
        <v>37810</v>
      </c>
      <c r="C99"/>
      <c r="D99" s="41">
        <v>263.08</v>
      </c>
    </row>
    <row r="100" spans="1:4" ht="23.25">
      <c r="A100" s="39">
        <v>241617</v>
      </c>
      <c r="B100" s="40">
        <v>37811</v>
      </c>
      <c r="C100"/>
      <c r="D100" s="41">
        <v>263.16</v>
      </c>
    </row>
    <row r="101" spans="1:5" ht="23.25">
      <c r="A101" s="39">
        <v>241618</v>
      </c>
      <c r="B101" s="40">
        <v>37812</v>
      </c>
      <c r="C101"/>
      <c r="D101" s="41">
        <v>263.17</v>
      </c>
      <c r="E101" s="42">
        <v>263.13</v>
      </c>
    </row>
    <row r="102" spans="1:4" ht="23.25">
      <c r="A102" s="39">
        <v>241619</v>
      </c>
      <c r="B102" s="40">
        <v>37813</v>
      </c>
      <c r="C102"/>
      <c r="D102" s="41">
        <v>263.37</v>
      </c>
    </row>
    <row r="103" spans="1:4" ht="23.25">
      <c r="A103" s="39">
        <v>241620</v>
      </c>
      <c r="B103" s="40">
        <v>37814</v>
      </c>
      <c r="C103"/>
      <c r="D103" s="41">
        <v>263.61</v>
      </c>
    </row>
    <row r="104" spans="1:4" ht="23.25">
      <c r="A104" s="39">
        <v>241621</v>
      </c>
      <c r="B104" s="40">
        <v>37815</v>
      </c>
      <c r="C104"/>
      <c r="D104" s="41">
        <v>263.56</v>
      </c>
    </row>
    <row r="105" spans="1:4" ht="23.25">
      <c r="A105" s="39">
        <v>241622</v>
      </c>
      <c r="B105" s="40">
        <v>37816</v>
      </c>
      <c r="C105"/>
      <c r="D105" s="41">
        <v>263.56</v>
      </c>
    </row>
    <row r="106" spans="1:4" ht="23.25">
      <c r="A106" s="39">
        <v>241623</v>
      </c>
      <c r="B106" s="40">
        <v>37817</v>
      </c>
      <c r="C106"/>
      <c r="D106" s="41">
        <v>263.54</v>
      </c>
    </row>
    <row r="107" spans="1:4" ht="23.25">
      <c r="A107" s="39">
        <v>241624</v>
      </c>
      <c r="B107" s="40">
        <v>37818</v>
      </c>
      <c r="C107"/>
      <c r="D107" s="41">
        <v>263.38</v>
      </c>
    </row>
    <row r="108" spans="1:4" ht="23.25">
      <c r="A108" s="39">
        <v>241625</v>
      </c>
      <c r="B108" s="40">
        <v>37819</v>
      </c>
      <c r="C108"/>
      <c r="D108" s="41">
        <v>263.24</v>
      </c>
    </row>
    <row r="109" spans="1:4" ht="23.25">
      <c r="A109" s="39">
        <v>241626</v>
      </c>
      <c r="B109" s="40">
        <v>37820</v>
      </c>
      <c r="C109"/>
      <c r="D109" s="41">
        <v>263.49</v>
      </c>
    </row>
    <row r="110" spans="1:5" ht="23.25">
      <c r="A110" s="39">
        <v>241627</v>
      </c>
      <c r="B110" s="40">
        <v>37821</v>
      </c>
      <c r="C110"/>
      <c r="D110" s="41">
        <v>263.67</v>
      </c>
      <c r="E110" s="42">
        <v>263.62</v>
      </c>
    </row>
    <row r="111" spans="1:4" ht="23.25">
      <c r="A111" s="39">
        <v>241628</v>
      </c>
      <c r="B111" s="40">
        <v>37822</v>
      </c>
      <c r="C111"/>
      <c r="D111" s="41">
        <v>263.45</v>
      </c>
    </row>
    <row r="112" spans="1:4" ht="23.25">
      <c r="A112" s="39">
        <v>241629</v>
      </c>
      <c r="B112" s="40">
        <v>37823</v>
      </c>
      <c r="C112"/>
      <c r="D112" s="41">
        <v>263.89</v>
      </c>
    </row>
    <row r="113" spans="1:4" ht="23.25">
      <c r="A113" s="39">
        <v>241630</v>
      </c>
      <c r="B113" s="40">
        <v>37824</v>
      </c>
      <c r="C113"/>
      <c r="D113" s="41">
        <v>263.8</v>
      </c>
    </row>
    <row r="114" spans="1:4" ht="23.25">
      <c r="A114" s="39">
        <v>241631</v>
      </c>
      <c r="B114" s="40">
        <v>37825</v>
      </c>
      <c r="C114"/>
      <c r="D114" s="41">
        <v>262.83</v>
      </c>
    </row>
    <row r="115" spans="1:5" ht="23.25">
      <c r="A115" s="39">
        <v>241632</v>
      </c>
      <c r="B115" s="40">
        <v>37826</v>
      </c>
      <c r="C115"/>
      <c r="D115" s="41">
        <v>262.38</v>
      </c>
      <c r="E115" s="48"/>
    </row>
    <row r="116" spans="1:4" ht="23.25">
      <c r="A116" s="39">
        <v>241633</v>
      </c>
      <c r="B116" s="40">
        <v>37827</v>
      </c>
      <c r="C116"/>
      <c r="D116" s="41">
        <v>261.73</v>
      </c>
    </row>
    <row r="117" spans="1:4" ht="23.25">
      <c r="A117" s="39">
        <v>241634</v>
      </c>
      <c r="B117" s="40">
        <v>37828</v>
      </c>
      <c r="C117"/>
      <c r="D117" s="41">
        <v>262.16</v>
      </c>
    </row>
    <row r="118" spans="1:4" ht="23.25">
      <c r="A118" s="39">
        <v>241635</v>
      </c>
      <c r="B118" s="40">
        <v>37829</v>
      </c>
      <c r="C118"/>
      <c r="D118" s="41">
        <v>262.17</v>
      </c>
    </row>
    <row r="119" spans="1:4" ht="23.25">
      <c r="A119" s="39">
        <v>241636</v>
      </c>
      <c r="B119" s="40">
        <v>37830</v>
      </c>
      <c r="C119"/>
      <c r="D119" s="41">
        <v>262.23</v>
      </c>
    </row>
    <row r="120" spans="1:4" ht="23.25">
      <c r="A120" s="39">
        <v>241637</v>
      </c>
      <c r="B120" s="40">
        <v>37831</v>
      </c>
      <c r="C120"/>
      <c r="D120" s="41">
        <v>262.06</v>
      </c>
    </row>
    <row r="121" spans="1:4" ht="23.25">
      <c r="A121" s="39">
        <v>241638</v>
      </c>
      <c r="B121" s="40">
        <v>37832</v>
      </c>
      <c r="C121"/>
      <c r="D121" s="41">
        <v>262.33</v>
      </c>
    </row>
    <row r="122" spans="1:4" ht="23.25">
      <c r="A122" s="39">
        <v>241639</v>
      </c>
      <c r="B122" s="40">
        <v>37833</v>
      </c>
      <c r="C122"/>
      <c r="D122" s="41">
        <v>262.24</v>
      </c>
    </row>
    <row r="123" spans="1:4" ht="23.25">
      <c r="A123" s="39">
        <v>241640</v>
      </c>
      <c r="B123" s="40">
        <v>37834</v>
      </c>
      <c r="C123"/>
      <c r="D123" s="41">
        <v>262.29</v>
      </c>
    </row>
    <row r="124" spans="1:4" ht="23.25">
      <c r="A124" s="39">
        <v>241641</v>
      </c>
      <c r="B124" s="40">
        <v>37835</v>
      </c>
      <c r="C124"/>
      <c r="D124" s="41">
        <v>263.15</v>
      </c>
    </row>
    <row r="125" spans="1:4" ht="23.25">
      <c r="A125" s="39">
        <v>241642</v>
      </c>
      <c r="B125" s="40">
        <v>37836</v>
      </c>
      <c r="C125"/>
      <c r="D125" s="41">
        <v>263.17</v>
      </c>
    </row>
    <row r="126" spans="1:4" ht="23.25">
      <c r="A126" s="39">
        <v>241643</v>
      </c>
      <c r="B126" s="40">
        <v>37837</v>
      </c>
      <c r="C126"/>
      <c r="D126" s="41">
        <v>261.98</v>
      </c>
    </row>
    <row r="127" spans="1:4" ht="23.25">
      <c r="A127" s="39">
        <v>241644</v>
      </c>
      <c r="B127" s="40">
        <v>37838</v>
      </c>
      <c r="C127"/>
      <c r="D127" s="41">
        <v>262.26</v>
      </c>
    </row>
    <row r="128" spans="1:5" ht="23.25">
      <c r="A128" s="39">
        <v>241645</v>
      </c>
      <c r="B128" s="40">
        <v>37839</v>
      </c>
      <c r="C128"/>
      <c r="D128" s="41">
        <v>262.39</v>
      </c>
      <c r="E128" s="42">
        <v>262.35</v>
      </c>
    </row>
    <row r="129" spans="1:4" ht="23.25">
      <c r="A129" s="39">
        <v>241646</v>
      </c>
      <c r="B129" s="40">
        <v>37840</v>
      </c>
      <c r="C129"/>
      <c r="D129" s="41">
        <v>262.43</v>
      </c>
    </row>
    <row r="130" spans="1:4" ht="23.25">
      <c r="A130" s="39">
        <v>241647</v>
      </c>
      <c r="B130" s="40">
        <v>37841</v>
      </c>
      <c r="C130"/>
      <c r="D130" s="41">
        <v>262.31</v>
      </c>
    </row>
    <row r="131" spans="1:4" ht="23.25">
      <c r="A131" s="39">
        <v>241648</v>
      </c>
      <c r="B131" s="40">
        <v>37842</v>
      </c>
      <c r="C131"/>
      <c r="D131" s="41">
        <v>262.39</v>
      </c>
    </row>
    <row r="132" spans="1:4" ht="23.25">
      <c r="A132" s="39">
        <v>241649</v>
      </c>
      <c r="B132" s="40">
        <v>37843</v>
      </c>
      <c r="C132"/>
      <c r="D132" s="41">
        <v>262.23</v>
      </c>
    </row>
    <row r="133" spans="1:4" ht="23.25">
      <c r="A133" s="39">
        <v>241650</v>
      </c>
      <c r="B133" s="40">
        <v>37844</v>
      </c>
      <c r="C133"/>
      <c r="D133" s="41">
        <v>262.67</v>
      </c>
    </row>
    <row r="134" spans="1:5" ht="23.25">
      <c r="A134" s="39">
        <v>241651</v>
      </c>
      <c r="B134" s="40">
        <v>37845</v>
      </c>
      <c r="C134"/>
      <c r="D134" s="41">
        <v>263.14</v>
      </c>
      <c r="E134" s="48"/>
    </row>
    <row r="135" spans="1:4" ht="23.25">
      <c r="A135" s="39">
        <v>241652</v>
      </c>
      <c r="B135" s="40">
        <v>37846</v>
      </c>
      <c r="C135"/>
      <c r="D135" s="41">
        <v>263.82</v>
      </c>
    </row>
    <row r="136" spans="1:4" ht="23.25">
      <c r="A136" s="39">
        <v>241653</v>
      </c>
      <c r="B136" s="40">
        <v>37847</v>
      </c>
      <c r="C136"/>
      <c r="D136" s="41">
        <v>263.65</v>
      </c>
    </row>
    <row r="137" spans="1:4" ht="23.25">
      <c r="A137" s="39">
        <v>241654</v>
      </c>
      <c r="B137" s="40">
        <v>37848</v>
      </c>
      <c r="C137"/>
      <c r="D137" s="41">
        <v>263.41</v>
      </c>
    </row>
    <row r="138" spans="1:5" ht="23.25">
      <c r="A138" s="39">
        <v>241655</v>
      </c>
      <c r="B138" s="40">
        <v>37849</v>
      </c>
      <c r="C138"/>
      <c r="D138" s="41">
        <v>263.34</v>
      </c>
      <c r="E138" s="42">
        <v>263.17</v>
      </c>
    </row>
    <row r="139" spans="1:4" ht="23.25">
      <c r="A139" s="39">
        <v>241656</v>
      </c>
      <c r="B139" s="40">
        <v>37850</v>
      </c>
      <c r="C139"/>
      <c r="D139" s="41">
        <v>263.35</v>
      </c>
    </row>
    <row r="140" spans="1:4" ht="23.25">
      <c r="A140" s="39">
        <v>241657</v>
      </c>
      <c r="B140" s="40">
        <v>37851</v>
      </c>
      <c r="C140"/>
      <c r="D140" s="41">
        <v>262.85</v>
      </c>
    </row>
    <row r="141" spans="1:4" ht="23.25">
      <c r="A141" s="39">
        <v>241658</v>
      </c>
      <c r="B141" s="40">
        <v>37852</v>
      </c>
      <c r="C141"/>
      <c r="D141" s="41">
        <v>263.51</v>
      </c>
    </row>
    <row r="142" spans="1:5" ht="23.25">
      <c r="A142" s="39">
        <v>241659</v>
      </c>
      <c r="B142" s="40">
        <v>37853</v>
      </c>
      <c r="C142"/>
      <c r="D142" s="41">
        <v>263.53</v>
      </c>
      <c r="E142" s="42">
        <v>263.38</v>
      </c>
    </row>
    <row r="143" spans="1:4" ht="23.25">
      <c r="A143" s="39">
        <v>241660</v>
      </c>
      <c r="B143" s="40">
        <v>37854</v>
      </c>
      <c r="C143"/>
      <c r="D143" s="41">
        <v>263.16</v>
      </c>
    </row>
    <row r="144" spans="1:4" ht="23.25">
      <c r="A144" s="39">
        <v>241661</v>
      </c>
      <c r="B144" s="40">
        <v>37855</v>
      </c>
      <c r="C144"/>
      <c r="D144" s="41">
        <v>263.17</v>
      </c>
    </row>
    <row r="145" spans="1:4" ht="23.25">
      <c r="A145" s="39">
        <v>241662</v>
      </c>
      <c r="B145" s="40">
        <v>37856</v>
      </c>
      <c r="C145"/>
      <c r="D145" s="41">
        <v>263.89</v>
      </c>
    </row>
    <row r="146" spans="1:4" ht="23.25">
      <c r="A146" s="39">
        <v>241663</v>
      </c>
      <c r="B146" s="40">
        <v>37857</v>
      </c>
      <c r="C146"/>
      <c r="D146" s="41">
        <v>262.57</v>
      </c>
    </row>
    <row r="147" spans="1:4" ht="23.25">
      <c r="A147" s="39">
        <v>241664</v>
      </c>
      <c r="B147" s="40">
        <v>37858</v>
      </c>
      <c r="C147"/>
      <c r="D147" s="41">
        <v>263.69</v>
      </c>
    </row>
    <row r="148" spans="1:4" ht="23.25">
      <c r="A148" s="39">
        <v>241665</v>
      </c>
      <c r="B148" s="40">
        <v>37859</v>
      </c>
      <c r="C148"/>
      <c r="D148" s="41">
        <v>263.7</v>
      </c>
    </row>
    <row r="149" spans="1:4" ht="23.25">
      <c r="A149" s="39">
        <v>241666</v>
      </c>
      <c r="B149" s="40">
        <v>37860</v>
      </c>
      <c r="C149"/>
      <c r="D149" s="41">
        <v>262.45</v>
      </c>
    </row>
    <row r="150" spans="1:4" ht="23.25">
      <c r="A150" s="39">
        <v>241667</v>
      </c>
      <c r="B150" s="40">
        <v>37861</v>
      </c>
      <c r="C150"/>
      <c r="D150" s="41">
        <v>262.26</v>
      </c>
    </row>
    <row r="151" spans="1:4" ht="23.25">
      <c r="A151" s="39">
        <v>241668</v>
      </c>
      <c r="B151" s="40">
        <v>37862</v>
      </c>
      <c r="C151"/>
      <c r="D151" s="41">
        <v>262.33</v>
      </c>
    </row>
    <row r="152" spans="1:4" ht="23.25">
      <c r="A152" s="39">
        <v>241669</v>
      </c>
      <c r="B152" s="40">
        <v>37863</v>
      </c>
      <c r="C152"/>
      <c r="D152" s="41">
        <v>262.4</v>
      </c>
    </row>
    <row r="153" spans="1:4" ht="23.25">
      <c r="A153" s="39">
        <v>241670</v>
      </c>
      <c r="B153" s="40">
        <v>37864</v>
      </c>
      <c r="C153"/>
      <c r="D153" s="41">
        <v>262.86</v>
      </c>
    </row>
    <row r="154" spans="1:4" ht="23.25">
      <c r="A154" s="39">
        <v>241671</v>
      </c>
      <c r="B154" s="40">
        <v>37865</v>
      </c>
      <c r="C154"/>
      <c r="D154" s="41">
        <v>262.95</v>
      </c>
    </row>
    <row r="155" spans="1:4" ht="23.25">
      <c r="A155" s="39">
        <v>241672</v>
      </c>
      <c r="B155" s="40">
        <v>37866</v>
      </c>
      <c r="C155"/>
      <c r="D155" s="41">
        <v>263.63</v>
      </c>
    </row>
    <row r="156" spans="1:4" ht="23.25">
      <c r="A156" s="39">
        <v>241673</v>
      </c>
      <c r="B156" s="40">
        <v>37867</v>
      </c>
      <c r="C156"/>
      <c r="D156" s="41">
        <v>262.76</v>
      </c>
    </row>
    <row r="157" spans="1:4" ht="23.25">
      <c r="A157" s="39">
        <v>241674</v>
      </c>
      <c r="B157" s="40">
        <v>37868</v>
      </c>
      <c r="C157"/>
      <c r="D157" s="41">
        <v>262.75</v>
      </c>
    </row>
    <row r="158" spans="1:4" ht="23.25">
      <c r="A158" s="39">
        <v>241675</v>
      </c>
      <c r="B158" s="40">
        <v>37869</v>
      </c>
      <c r="C158"/>
      <c r="D158" s="41">
        <v>262.75</v>
      </c>
    </row>
    <row r="159" spans="1:5" ht="23.25">
      <c r="A159" s="39">
        <v>241676</v>
      </c>
      <c r="B159" s="40">
        <v>37870</v>
      </c>
      <c r="C159"/>
      <c r="D159" s="41">
        <v>262.79</v>
      </c>
      <c r="E159" s="42">
        <v>262.79</v>
      </c>
    </row>
    <row r="160" spans="1:4" ht="23.25">
      <c r="A160" s="39">
        <v>241677</v>
      </c>
      <c r="B160" s="40">
        <v>37871</v>
      </c>
      <c r="C160"/>
      <c r="D160" s="41">
        <v>262.66</v>
      </c>
    </row>
    <row r="161" spans="1:4" ht="23.25">
      <c r="A161" s="39">
        <v>241678</v>
      </c>
      <c r="B161" s="40">
        <v>37872</v>
      </c>
      <c r="C161"/>
      <c r="D161" s="41">
        <v>262.95</v>
      </c>
    </row>
    <row r="162" spans="1:4" ht="23.25">
      <c r="A162" s="39">
        <v>241679</v>
      </c>
      <c r="B162" s="40">
        <v>37873</v>
      </c>
      <c r="C162"/>
      <c r="D162" s="41">
        <v>262.75</v>
      </c>
    </row>
    <row r="163" spans="1:4" ht="23.25">
      <c r="A163" s="39">
        <v>241680</v>
      </c>
      <c r="B163" s="40">
        <v>37874</v>
      </c>
      <c r="C163"/>
      <c r="D163" s="41">
        <v>262.71</v>
      </c>
    </row>
    <row r="164" spans="1:4" ht="23.25">
      <c r="A164" s="39">
        <v>241681</v>
      </c>
      <c r="B164" s="40">
        <v>37875</v>
      </c>
      <c r="C164"/>
      <c r="D164" s="41">
        <v>263.01</v>
      </c>
    </row>
    <row r="165" spans="1:4" ht="23.25">
      <c r="A165" s="39">
        <v>241682</v>
      </c>
      <c r="B165" s="40">
        <v>37876</v>
      </c>
      <c r="C165"/>
      <c r="D165" s="41">
        <v>263.65</v>
      </c>
    </row>
    <row r="166" spans="1:4" ht="23.25">
      <c r="A166" s="39">
        <v>241683</v>
      </c>
      <c r="B166" s="40">
        <v>37877</v>
      </c>
      <c r="C166"/>
      <c r="D166" s="41">
        <v>262.67</v>
      </c>
    </row>
    <row r="167" spans="1:4" ht="23.25">
      <c r="A167" s="39">
        <v>241684</v>
      </c>
      <c r="B167" s="40">
        <v>37878</v>
      </c>
      <c r="C167"/>
      <c r="D167" s="41">
        <v>263.69</v>
      </c>
    </row>
    <row r="168" spans="1:4" ht="23.25">
      <c r="A168" s="39">
        <v>241685</v>
      </c>
      <c r="B168" s="40">
        <v>37879</v>
      </c>
      <c r="C168"/>
      <c r="D168" s="41">
        <v>263.41</v>
      </c>
    </row>
    <row r="169" spans="1:4" ht="23.25">
      <c r="A169" s="39">
        <v>241686</v>
      </c>
      <c r="B169" s="40">
        <v>37880</v>
      </c>
      <c r="C169"/>
      <c r="D169" s="41">
        <v>262.35</v>
      </c>
    </row>
    <row r="170" spans="1:4" ht="23.25">
      <c r="A170" s="39">
        <v>241687</v>
      </c>
      <c r="B170" s="40">
        <v>37881</v>
      </c>
      <c r="C170"/>
      <c r="D170" s="41">
        <v>263.65</v>
      </c>
    </row>
    <row r="171" spans="1:5" ht="23.25">
      <c r="A171" s="39">
        <v>241688</v>
      </c>
      <c r="B171" s="40">
        <v>37882</v>
      </c>
      <c r="C171"/>
      <c r="D171" s="41">
        <v>263.31</v>
      </c>
      <c r="E171" s="42">
        <v>262.79</v>
      </c>
    </row>
    <row r="172" spans="1:4" ht="23.25">
      <c r="A172" s="39">
        <v>241689</v>
      </c>
      <c r="B172" s="40">
        <v>37883</v>
      </c>
      <c r="C172"/>
      <c r="D172" s="41">
        <v>264.03</v>
      </c>
    </row>
    <row r="173" spans="1:4" ht="23.25">
      <c r="A173" s="39">
        <v>241690</v>
      </c>
      <c r="B173" s="40">
        <v>37884</v>
      </c>
      <c r="C173"/>
      <c r="D173" s="41">
        <v>263.95</v>
      </c>
    </row>
    <row r="174" spans="1:4" ht="23.25">
      <c r="A174" s="39">
        <v>241691</v>
      </c>
      <c r="B174" s="40">
        <v>37885</v>
      </c>
      <c r="C174"/>
      <c r="D174" s="41">
        <v>262.32</v>
      </c>
    </row>
    <row r="175" spans="1:4" ht="23.25">
      <c r="A175" s="39">
        <v>241692</v>
      </c>
      <c r="B175" s="40">
        <v>37886</v>
      </c>
      <c r="C175"/>
      <c r="D175" s="41">
        <v>263.03</v>
      </c>
    </row>
    <row r="176" spans="1:5" ht="23.25">
      <c r="A176" s="39">
        <v>241693</v>
      </c>
      <c r="B176" s="40">
        <v>37887</v>
      </c>
      <c r="C176"/>
      <c r="D176" s="41">
        <v>262.5</v>
      </c>
      <c r="E176" s="50"/>
    </row>
    <row r="177" spans="1:5" ht="23.25">
      <c r="A177" s="39">
        <v>241694</v>
      </c>
      <c r="B177" s="40">
        <v>37888</v>
      </c>
      <c r="C177"/>
      <c r="D177" s="41">
        <v>263.13</v>
      </c>
      <c r="E177" s="48">
        <v>263.03</v>
      </c>
    </row>
    <row r="178" spans="1:4" ht="23.25">
      <c r="A178" s="39">
        <v>241695</v>
      </c>
      <c r="B178" s="40">
        <v>37889</v>
      </c>
      <c r="C178"/>
      <c r="D178" s="41">
        <v>263.15</v>
      </c>
    </row>
    <row r="179" spans="1:4" ht="23.25">
      <c r="A179" s="39">
        <v>241696</v>
      </c>
      <c r="B179" s="40">
        <v>37890</v>
      </c>
      <c r="C179"/>
      <c r="D179" s="41">
        <v>263.05</v>
      </c>
    </row>
    <row r="180" spans="1:5" ht="23.25">
      <c r="A180" s="39">
        <v>241697</v>
      </c>
      <c r="B180" s="40">
        <v>37891</v>
      </c>
      <c r="C180"/>
      <c r="D180" s="41">
        <v>263.01</v>
      </c>
      <c r="E180" s="48"/>
    </row>
    <row r="181" spans="1:5" ht="23.25">
      <c r="A181" s="39">
        <v>241698</v>
      </c>
      <c r="B181" s="40">
        <v>37892</v>
      </c>
      <c r="C181"/>
      <c r="D181" s="41">
        <v>263.06</v>
      </c>
      <c r="E181" s="51"/>
    </row>
    <row r="182" spans="1:4" ht="23.25">
      <c r="A182" s="39">
        <v>241699</v>
      </c>
      <c r="B182" s="40">
        <v>37893</v>
      </c>
      <c r="C182"/>
      <c r="D182" s="41">
        <v>263.79</v>
      </c>
    </row>
    <row r="183" spans="1:4" ht="23.25">
      <c r="A183" s="39">
        <v>241700</v>
      </c>
      <c r="B183" s="40">
        <v>37894</v>
      </c>
      <c r="C183"/>
      <c r="D183" s="41">
        <v>264.11</v>
      </c>
    </row>
    <row r="184" spans="1:4" ht="23.25">
      <c r="A184" s="39">
        <v>241701</v>
      </c>
      <c r="B184" s="40">
        <v>37895</v>
      </c>
      <c r="C184"/>
      <c r="D184" s="41">
        <v>264.69</v>
      </c>
    </row>
    <row r="185" spans="1:4" ht="23.25">
      <c r="A185" s="39">
        <v>241702</v>
      </c>
      <c r="B185" s="40">
        <v>37896</v>
      </c>
      <c r="C185"/>
      <c r="D185" s="41">
        <v>263.72</v>
      </c>
    </row>
    <row r="186" spans="1:4" ht="23.25">
      <c r="A186" s="39">
        <v>241703</v>
      </c>
      <c r="B186" s="40">
        <v>37897</v>
      </c>
      <c r="C186"/>
      <c r="D186" s="41">
        <v>264.59</v>
      </c>
    </row>
    <row r="187" spans="1:5" ht="23.25">
      <c r="A187" s="39">
        <v>241704</v>
      </c>
      <c r="B187" s="40">
        <v>37898</v>
      </c>
      <c r="C187"/>
      <c r="D187" s="41">
        <v>264.31</v>
      </c>
      <c r="E187" s="42">
        <v>263.78</v>
      </c>
    </row>
    <row r="188" spans="1:4" ht="23.25">
      <c r="A188" s="39">
        <v>241705</v>
      </c>
      <c r="B188" s="40">
        <v>37899</v>
      </c>
      <c r="C188"/>
      <c r="D188" s="41">
        <v>263.58</v>
      </c>
    </row>
    <row r="189" spans="1:4" ht="23.25">
      <c r="A189" s="39">
        <v>241706</v>
      </c>
      <c r="B189" s="40">
        <v>37900</v>
      </c>
      <c r="C189"/>
      <c r="D189" s="41">
        <v>262.8</v>
      </c>
    </row>
    <row r="190" spans="1:4" ht="23.25">
      <c r="A190" s="39">
        <v>241707</v>
      </c>
      <c r="B190" s="40">
        <v>37901</v>
      </c>
      <c r="C190"/>
      <c r="D190" s="41">
        <v>262.47</v>
      </c>
    </row>
    <row r="191" spans="1:4" ht="23.25">
      <c r="A191" s="39">
        <v>241708</v>
      </c>
      <c r="B191" s="40">
        <v>37902</v>
      </c>
      <c r="C191"/>
      <c r="D191" s="41">
        <v>261.94</v>
      </c>
    </row>
    <row r="192" spans="1:4" ht="23.25">
      <c r="A192" s="39">
        <v>241709</v>
      </c>
      <c r="B192" s="40">
        <v>37903</v>
      </c>
      <c r="C192"/>
      <c r="D192" s="41">
        <v>262.71</v>
      </c>
    </row>
    <row r="193" spans="1:4" ht="23.25">
      <c r="A193" s="39">
        <v>241710</v>
      </c>
      <c r="B193" s="40">
        <v>37904</v>
      </c>
      <c r="C193"/>
      <c r="D193" s="41">
        <v>262.66</v>
      </c>
    </row>
    <row r="194" spans="1:4" ht="23.25">
      <c r="A194" s="39">
        <v>241711</v>
      </c>
      <c r="B194" s="40">
        <v>37905</v>
      </c>
      <c r="C194"/>
      <c r="D194" s="41">
        <v>261.61</v>
      </c>
    </row>
    <row r="195" spans="1:4" ht="23.25">
      <c r="A195" s="39">
        <v>241712</v>
      </c>
      <c r="B195" s="40">
        <v>37906</v>
      </c>
      <c r="C195"/>
      <c r="D195" s="41">
        <v>261.55</v>
      </c>
    </row>
    <row r="196" spans="1:4" ht="23.25">
      <c r="A196" s="39">
        <v>241713</v>
      </c>
      <c r="B196" s="40">
        <v>37907</v>
      </c>
      <c r="C196"/>
      <c r="D196" s="41">
        <v>261.67</v>
      </c>
    </row>
    <row r="197" spans="1:4" ht="23.25">
      <c r="A197" s="39">
        <v>241714</v>
      </c>
      <c r="B197" s="40">
        <v>37908</v>
      </c>
      <c r="C197"/>
      <c r="D197" s="41">
        <v>262.33</v>
      </c>
    </row>
    <row r="198" spans="1:4" ht="23.25">
      <c r="A198" s="39">
        <v>241715</v>
      </c>
      <c r="B198" s="40">
        <v>37909</v>
      </c>
      <c r="C198"/>
      <c r="D198" s="41">
        <v>262.09</v>
      </c>
    </row>
    <row r="199" spans="1:4" ht="23.25">
      <c r="A199" s="39">
        <v>241716</v>
      </c>
      <c r="B199" s="40">
        <v>37910</v>
      </c>
      <c r="C199"/>
      <c r="D199" s="41">
        <v>261.59</v>
      </c>
    </row>
    <row r="200" spans="1:4" ht="23.25">
      <c r="A200" s="39">
        <v>241717</v>
      </c>
      <c r="B200" s="40">
        <v>37911</v>
      </c>
      <c r="C200"/>
      <c r="D200" s="41">
        <v>261.44</v>
      </c>
    </row>
    <row r="201" spans="1:4" ht="23.25">
      <c r="A201" s="39">
        <v>241718</v>
      </c>
      <c r="B201" s="40">
        <v>37912</v>
      </c>
      <c r="C201"/>
      <c r="D201" s="41">
        <v>261.38</v>
      </c>
    </row>
    <row r="202" spans="1:4" ht="23.25">
      <c r="A202" s="39">
        <v>241719</v>
      </c>
      <c r="B202" s="40">
        <v>37913</v>
      </c>
      <c r="C202"/>
      <c r="D202" s="41">
        <v>261.44</v>
      </c>
    </row>
    <row r="203" spans="1:4" ht="23.25">
      <c r="A203" s="39">
        <v>241720</v>
      </c>
      <c r="B203" s="40">
        <v>37914</v>
      </c>
      <c r="C203"/>
      <c r="D203" s="41">
        <v>261.19</v>
      </c>
    </row>
    <row r="204" spans="1:4" ht="23.25">
      <c r="A204" s="39">
        <v>241721</v>
      </c>
      <c r="B204" s="40">
        <v>37915</v>
      </c>
      <c r="C204"/>
      <c r="D204" s="41">
        <v>262.02</v>
      </c>
    </row>
    <row r="205" spans="1:5" ht="23.25">
      <c r="A205" s="39">
        <v>241722</v>
      </c>
      <c r="B205" s="40">
        <v>37916</v>
      </c>
      <c r="C205"/>
      <c r="D205" s="41">
        <v>262.49</v>
      </c>
      <c r="E205" s="42">
        <v>262.45</v>
      </c>
    </row>
    <row r="206" spans="1:4" ht="23.25">
      <c r="A206" s="39">
        <v>241723</v>
      </c>
      <c r="B206" s="40">
        <v>37917</v>
      </c>
      <c r="C206"/>
      <c r="D206" s="41">
        <v>263.2</v>
      </c>
    </row>
    <row r="207" spans="1:4" ht="23.25">
      <c r="A207" s="39">
        <v>241724</v>
      </c>
      <c r="B207" s="40">
        <v>37918</v>
      </c>
      <c r="C207"/>
      <c r="D207" s="41">
        <v>264.52</v>
      </c>
    </row>
    <row r="208" spans="1:4" ht="23.25">
      <c r="A208" s="39">
        <v>241725</v>
      </c>
      <c r="B208" s="40">
        <v>37919</v>
      </c>
      <c r="C208"/>
      <c r="D208" s="41">
        <v>264.46</v>
      </c>
    </row>
    <row r="209" spans="1:5" ht="23.25">
      <c r="A209" s="39">
        <v>241726</v>
      </c>
      <c r="B209" s="40">
        <v>37920</v>
      </c>
      <c r="C209"/>
      <c r="D209" s="41">
        <v>263.62</v>
      </c>
      <c r="E209" s="42">
        <v>263.55</v>
      </c>
    </row>
    <row r="210" spans="1:4" ht="23.25">
      <c r="A210" s="39">
        <v>241727</v>
      </c>
      <c r="B210" s="40">
        <v>37921</v>
      </c>
      <c r="C210"/>
      <c r="D210" s="41">
        <v>263.32</v>
      </c>
    </row>
    <row r="211" spans="1:4" ht="23.25">
      <c r="A211" s="39">
        <v>241728</v>
      </c>
      <c r="B211" s="40">
        <v>37922</v>
      </c>
      <c r="C211"/>
      <c r="D211" s="41">
        <v>262.63</v>
      </c>
    </row>
    <row r="212" spans="1:4" ht="23.25">
      <c r="A212" s="39">
        <v>241729</v>
      </c>
      <c r="B212" s="40">
        <v>37923</v>
      </c>
      <c r="C212"/>
      <c r="D212" s="41">
        <v>262.34</v>
      </c>
    </row>
    <row r="213" spans="1:4" ht="23.25">
      <c r="A213" s="39">
        <v>241730</v>
      </c>
      <c r="B213" s="40">
        <v>37924</v>
      </c>
      <c r="C213"/>
      <c r="D213" s="41">
        <v>262.07</v>
      </c>
    </row>
    <row r="214" spans="1:4" ht="23.25">
      <c r="A214" s="39">
        <v>241731</v>
      </c>
      <c r="B214" s="40">
        <v>37925</v>
      </c>
      <c r="C214"/>
      <c r="D214" s="41">
        <v>262.41</v>
      </c>
    </row>
    <row r="215" spans="1:4" ht="23.25">
      <c r="A215" s="39">
        <v>241732</v>
      </c>
      <c r="B215" s="40">
        <v>37926</v>
      </c>
      <c r="C215"/>
      <c r="D215" s="41">
        <v>261.81</v>
      </c>
    </row>
    <row r="216" spans="1:4" ht="23.25">
      <c r="A216" s="39">
        <v>241733</v>
      </c>
      <c r="B216" s="40">
        <v>37927</v>
      </c>
      <c r="C216"/>
      <c r="D216" s="41">
        <v>262.99</v>
      </c>
    </row>
    <row r="217" spans="1:4" ht="23.25">
      <c r="A217" s="39">
        <v>241734</v>
      </c>
      <c r="B217" s="40">
        <v>37928</v>
      </c>
      <c r="C217"/>
      <c r="D217" s="41">
        <v>262.96</v>
      </c>
    </row>
    <row r="218" spans="1:4" ht="23.25">
      <c r="A218" s="39">
        <v>241735</v>
      </c>
      <c r="B218" s="40">
        <v>37929</v>
      </c>
      <c r="C218"/>
      <c r="D218" s="41">
        <v>261.67</v>
      </c>
    </row>
    <row r="219" spans="1:4" ht="23.25">
      <c r="A219" s="39">
        <v>241736</v>
      </c>
      <c r="B219" s="40">
        <v>37930</v>
      </c>
      <c r="C219"/>
      <c r="D219" s="41">
        <v>262.25</v>
      </c>
    </row>
    <row r="220" spans="1:4" ht="23.25">
      <c r="A220" s="39">
        <v>241737</v>
      </c>
      <c r="B220" s="40">
        <v>37931</v>
      </c>
      <c r="C220"/>
      <c r="D220" s="41">
        <v>262.14</v>
      </c>
    </row>
    <row r="221" spans="1:4" ht="23.25">
      <c r="A221" s="39">
        <v>241738</v>
      </c>
      <c r="B221" s="40">
        <v>37932</v>
      </c>
      <c r="C221"/>
      <c r="D221" s="41">
        <v>262.38</v>
      </c>
    </row>
    <row r="222" spans="1:5" ht="23.25">
      <c r="A222" s="39">
        <v>241739</v>
      </c>
      <c r="B222" s="40">
        <v>37933</v>
      </c>
      <c r="C222"/>
      <c r="D222" s="41">
        <v>262.53</v>
      </c>
      <c r="E222" s="42">
        <v>262.535</v>
      </c>
    </row>
    <row r="223" spans="1:4" ht="23.25">
      <c r="A223" s="39">
        <v>241740</v>
      </c>
      <c r="B223" s="40">
        <v>37934</v>
      </c>
      <c r="C223"/>
      <c r="D223" s="41">
        <v>262.51</v>
      </c>
    </row>
    <row r="224" spans="1:4" ht="23.25">
      <c r="A224" s="39">
        <v>241741</v>
      </c>
      <c r="B224" s="40">
        <v>37935</v>
      </c>
      <c r="C224"/>
      <c r="D224" s="41">
        <v>262.14</v>
      </c>
    </row>
    <row r="225" spans="1:4" ht="23.25">
      <c r="A225" s="39">
        <v>241742</v>
      </c>
      <c r="B225" s="40">
        <v>37936</v>
      </c>
      <c r="C225"/>
      <c r="D225" s="41">
        <v>262.85</v>
      </c>
    </row>
    <row r="226" spans="1:4" ht="23.25">
      <c r="A226" s="39">
        <v>241743</v>
      </c>
      <c r="B226" s="40">
        <v>37937</v>
      </c>
      <c r="C226"/>
      <c r="D226" s="41">
        <v>262.73</v>
      </c>
    </row>
    <row r="227" spans="1:4" ht="23.25">
      <c r="A227" s="39">
        <v>241744</v>
      </c>
      <c r="B227" s="40">
        <v>37938</v>
      </c>
      <c r="C227"/>
      <c r="D227" s="41">
        <v>262.22</v>
      </c>
    </row>
    <row r="228" spans="1:4" ht="23.25">
      <c r="A228" s="39">
        <v>241745</v>
      </c>
      <c r="B228" s="40">
        <v>37939</v>
      </c>
      <c r="C228"/>
      <c r="D228" s="41">
        <v>262.7</v>
      </c>
    </row>
    <row r="229" spans="1:4" ht="23.25">
      <c r="A229" s="39">
        <v>241746</v>
      </c>
      <c r="B229" s="40">
        <v>37940</v>
      </c>
      <c r="C229"/>
      <c r="D229" s="41">
        <v>262.64</v>
      </c>
    </row>
    <row r="230" spans="1:7" ht="23.25">
      <c r="A230" s="39">
        <v>241747</v>
      </c>
      <c r="B230" s="40">
        <v>37941</v>
      </c>
      <c r="C230"/>
      <c r="D230" s="41">
        <v>262.28</v>
      </c>
      <c r="G230" s="42">
        <v>263.29</v>
      </c>
    </row>
    <row r="231" spans="1:4" ht="23.25">
      <c r="A231" s="39">
        <v>241748</v>
      </c>
      <c r="B231" s="40">
        <v>37942</v>
      </c>
      <c r="C231"/>
      <c r="D231" s="41">
        <v>262.33</v>
      </c>
    </row>
    <row r="232" spans="1:4" ht="23.25">
      <c r="A232" s="39">
        <v>241749</v>
      </c>
      <c r="B232" s="40">
        <v>37943</v>
      </c>
      <c r="C232"/>
      <c r="D232" s="41">
        <v>262.69</v>
      </c>
    </row>
    <row r="233" spans="1:5" ht="23.25">
      <c r="A233" s="39">
        <v>241750</v>
      </c>
      <c r="B233" s="40">
        <v>37944</v>
      </c>
      <c r="C233"/>
      <c r="D233" s="41">
        <v>262.3</v>
      </c>
      <c r="E233" s="42">
        <v>262.15</v>
      </c>
    </row>
    <row r="234" spans="1:4" ht="23.25">
      <c r="A234" s="39">
        <v>241751</v>
      </c>
      <c r="B234" s="40">
        <v>37945</v>
      </c>
      <c r="C234"/>
      <c r="D234" s="41">
        <v>263.96</v>
      </c>
    </row>
    <row r="235" spans="1:4" ht="23.25">
      <c r="A235" s="39">
        <v>241752</v>
      </c>
      <c r="B235" s="40">
        <v>37946</v>
      </c>
      <c r="C235"/>
      <c r="D235" s="41">
        <v>263.92</v>
      </c>
    </row>
    <row r="236" spans="1:4" ht="23.25">
      <c r="A236" s="39">
        <v>241753</v>
      </c>
      <c r="B236" s="40">
        <v>37947</v>
      </c>
      <c r="C236"/>
      <c r="D236" s="41">
        <v>263.98</v>
      </c>
    </row>
    <row r="237" spans="1:4" ht="23.25">
      <c r="A237" s="39">
        <v>241754</v>
      </c>
      <c r="B237" s="40">
        <v>37948</v>
      </c>
      <c r="C237"/>
      <c r="D237" s="41">
        <v>263.94</v>
      </c>
    </row>
    <row r="238" spans="1:4" ht="23.25">
      <c r="A238" s="39">
        <v>241755</v>
      </c>
      <c r="B238" s="40">
        <v>37949</v>
      </c>
      <c r="C238"/>
      <c r="D238" s="41">
        <v>262.61</v>
      </c>
    </row>
    <row r="239" spans="1:4" ht="23.25">
      <c r="A239" s="39">
        <v>241756</v>
      </c>
      <c r="B239" s="40">
        <v>37950</v>
      </c>
      <c r="C239"/>
      <c r="D239" s="41">
        <v>262.06</v>
      </c>
    </row>
    <row r="240" spans="1:4" ht="23.25">
      <c r="A240" s="39">
        <v>241757</v>
      </c>
      <c r="B240" s="40">
        <v>37951</v>
      </c>
      <c r="C240"/>
      <c r="D240" s="41">
        <v>262.5</v>
      </c>
    </row>
    <row r="241" spans="1:5" ht="23.25">
      <c r="A241" s="39">
        <v>241758</v>
      </c>
      <c r="B241" s="40">
        <v>37952</v>
      </c>
      <c r="C241"/>
      <c r="D241" s="41">
        <v>263.05</v>
      </c>
      <c r="E241" s="42">
        <v>262.91</v>
      </c>
    </row>
    <row r="242" spans="1:4" ht="23.25">
      <c r="A242" s="39">
        <v>241759</v>
      </c>
      <c r="B242" s="40">
        <v>37953</v>
      </c>
      <c r="C242"/>
      <c r="D242" s="41">
        <v>262.66</v>
      </c>
    </row>
    <row r="243" spans="1:4" ht="23.25">
      <c r="A243" s="39">
        <v>241760</v>
      </c>
      <c r="B243" s="40">
        <v>37954</v>
      </c>
      <c r="C243"/>
      <c r="D243" s="41">
        <v>262.45</v>
      </c>
    </row>
    <row r="244" spans="1:4" ht="23.25">
      <c r="A244" s="39">
        <v>241761</v>
      </c>
      <c r="B244" s="40">
        <v>37955</v>
      </c>
      <c r="C244"/>
      <c r="D244" s="41">
        <v>262.43</v>
      </c>
    </row>
    <row r="245" spans="1:4" ht="23.25">
      <c r="A245" s="39">
        <v>241762</v>
      </c>
      <c r="B245" s="40">
        <v>37956</v>
      </c>
      <c r="C245"/>
      <c r="D245" s="41">
        <v>262.51</v>
      </c>
    </row>
    <row r="246" spans="1:4" ht="23.25">
      <c r="A246" s="39">
        <v>241763</v>
      </c>
      <c r="B246" s="40">
        <v>37957</v>
      </c>
      <c r="C246"/>
      <c r="D246" s="41">
        <v>261.93</v>
      </c>
    </row>
    <row r="247" spans="1:4" ht="23.25">
      <c r="A247" s="39">
        <v>241764</v>
      </c>
      <c r="B247" s="40">
        <v>37958</v>
      </c>
      <c r="C247"/>
      <c r="D247" s="41">
        <v>262.65</v>
      </c>
    </row>
    <row r="248" spans="1:4" ht="23.25">
      <c r="A248" s="39">
        <v>241765</v>
      </c>
      <c r="B248" s="40">
        <v>37959</v>
      </c>
      <c r="C248"/>
      <c r="D248" s="41">
        <v>262.99</v>
      </c>
    </row>
    <row r="249" spans="1:4" ht="23.25">
      <c r="A249" s="39">
        <v>241766</v>
      </c>
      <c r="B249" s="40">
        <v>37960</v>
      </c>
      <c r="C249"/>
      <c r="D249" s="41">
        <v>263.28</v>
      </c>
    </row>
    <row r="250" spans="1:4" ht="23.25">
      <c r="A250" s="39">
        <v>241767</v>
      </c>
      <c r="B250" s="40">
        <v>37961</v>
      </c>
      <c r="C250"/>
      <c r="D250" s="41">
        <v>262.55</v>
      </c>
    </row>
    <row r="251" spans="1:4" ht="23.25">
      <c r="A251" s="39">
        <v>241768</v>
      </c>
      <c r="B251" s="40">
        <v>37962</v>
      </c>
      <c r="C251"/>
      <c r="D251" s="41">
        <v>261.9</v>
      </c>
    </row>
    <row r="252" spans="1:4" ht="23.25">
      <c r="A252" s="39">
        <v>241769</v>
      </c>
      <c r="B252" s="40">
        <v>37963</v>
      </c>
      <c r="C252"/>
      <c r="D252" s="41">
        <v>261.85</v>
      </c>
    </row>
    <row r="253" spans="1:4" ht="23.25">
      <c r="A253" s="39">
        <v>241770</v>
      </c>
      <c r="B253" s="40">
        <v>37964</v>
      </c>
      <c r="C253"/>
      <c r="D253" s="41">
        <v>262.11</v>
      </c>
    </row>
    <row r="254" spans="1:4" ht="23.25">
      <c r="A254" s="39">
        <v>241771</v>
      </c>
      <c r="B254" s="40">
        <v>37965</v>
      </c>
      <c r="C254"/>
      <c r="D254" s="41">
        <v>262.48</v>
      </c>
    </row>
    <row r="255" spans="1:5" ht="23.25">
      <c r="A255" s="39">
        <v>241772</v>
      </c>
      <c r="B255" s="40">
        <v>37966</v>
      </c>
      <c r="C255"/>
      <c r="D255" s="41">
        <v>261.96</v>
      </c>
      <c r="E255" s="42">
        <v>261.79</v>
      </c>
    </row>
    <row r="256" spans="1:4" ht="23.25">
      <c r="A256" s="39">
        <v>241773</v>
      </c>
      <c r="B256" s="40">
        <v>37967</v>
      </c>
      <c r="C256"/>
      <c r="D256" s="41">
        <v>262.21</v>
      </c>
    </row>
    <row r="257" spans="1:4" ht="23.25">
      <c r="A257" s="39">
        <v>241774</v>
      </c>
      <c r="B257" s="40">
        <v>37968</v>
      </c>
      <c r="C257"/>
      <c r="D257" s="41">
        <v>261.64</v>
      </c>
    </row>
    <row r="258" spans="1:4" ht="23.25">
      <c r="A258" s="39">
        <v>241775</v>
      </c>
      <c r="B258" s="40">
        <v>37969</v>
      </c>
      <c r="C258"/>
      <c r="D258" s="41">
        <v>261.9</v>
      </c>
    </row>
    <row r="259" spans="1:4" ht="23.25">
      <c r="A259" s="39">
        <v>241776</v>
      </c>
      <c r="B259" s="40">
        <v>37970</v>
      </c>
      <c r="C259"/>
      <c r="D259" s="41">
        <v>262.32</v>
      </c>
    </row>
    <row r="260" spans="1:4" ht="23.25">
      <c r="A260" s="39">
        <v>241777</v>
      </c>
      <c r="B260" s="40">
        <v>37971</v>
      </c>
      <c r="C260"/>
      <c r="D260" s="41">
        <v>261.85</v>
      </c>
    </row>
    <row r="261" spans="1:4" ht="23.25">
      <c r="A261" s="39">
        <v>241778</v>
      </c>
      <c r="B261" s="40">
        <v>37972</v>
      </c>
      <c r="C261"/>
      <c r="D261" s="41">
        <v>261.5</v>
      </c>
    </row>
    <row r="262" spans="1:4" ht="23.25">
      <c r="A262" s="39">
        <v>241779</v>
      </c>
      <c r="B262" s="40">
        <v>37973</v>
      </c>
      <c r="C262"/>
      <c r="D262" s="41">
        <v>261.81</v>
      </c>
    </row>
    <row r="263" spans="1:5" ht="23.25">
      <c r="A263" s="39">
        <v>241780</v>
      </c>
      <c r="B263" s="40">
        <v>37974</v>
      </c>
      <c r="C263"/>
      <c r="D263" s="41">
        <v>261.62</v>
      </c>
      <c r="E263" s="42">
        <v>261.57</v>
      </c>
    </row>
    <row r="264" spans="1:4" ht="23.25">
      <c r="A264" s="39">
        <v>241781</v>
      </c>
      <c r="B264" s="40">
        <v>37975</v>
      </c>
      <c r="C264"/>
      <c r="D264" s="41">
        <v>261.92</v>
      </c>
    </row>
    <row r="265" spans="1:4" ht="23.25">
      <c r="A265" s="39">
        <v>241782</v>
      </c>
      <c r="B265" s="40">
        <v>37976</v>
      </c>
      <c r="C265"/>
      <c r="D265" s="41">
        <v>262.26</v>
      </c>
    </row>
    <row r="266" spans="1:4" ht="23.25">
      <c r="A266" s="39">
        <v>241783</v>
      </c>
      <c r="B266" s="40">
        <v>37977</v>
      </c>
      <c r="C266"/>
      <c r="D266" s="41">
        <v>262.18</v>
      </c>
    </row>
    <row r="267" spans="1:4" ht="23.25">
      <c r="A267" s="39">
        <v>241784</v>
      </c>
      <c r="B267" s="40">
        <v>37978</v>
      </c>
      <c r="C267"/>
      <c r="D267" s="41">
        <v>261.88</v>
      </c>
    </row>
    <row r="268" spans="1:4" ht="23.25">
      <c r="A268" s="39">
        <v>241785</v>
      </c>
      <c r="B268" s="40">
        <v>37979</v>
      </c>
      <c r="C268"/>
      <c r="D268" s="41">
        <v>261.42</v>
      </c>
    </row>
    <row r="269" spans="1:4" ht="23.25">
      <c r="A269" s="39">
        <v>241786</v>
      </c>
      <c r="B269" s="40">
        <v>37980</v>
      </c>
      <c r="C269"/>
      <c r="D269" s="41">
        <v>261.81</v>
      </c>
    </row>
    <row r="270" spans="1:4" ht="23.25">
      <c r="A270" s="39">
        <v>241787</v>
      </c>
      <c r="B270" s="40">
        <v>37981</v>
      </c>
      <c r="C270"/>
      <c r="D270" s="41">
        <v>261.77</v>
      </c>
    </row>
    <row r="271" spans="1:4" ht="23.25">
      <c r="A271" s="39">
        <v>241788</v>
      </c>
      <c r="B271" s="40">
        <v>37982</v>
      </c>
      <c r="C271"/>
      <c r="D271" s="41">
        <v>262.31</v>
      </c>
    </row>
    <row r="272" spans="1:4" ht="23.25">
      <c r="A272" s="39">
        <v>241789</v>
      </c>
      <c r="B272" s="40">
        <v>37983</v>
      </c>
      <c r="C272"/>
      <c r="D272" s="41">
        <v>262.27</v>
      </c>
    </row>
    <row r="273" spans="1:4" ht="23.25">
      <c r="A273" s="39">
        <v>241790</v>
      </c>
      <c r="B273" s="40">
        <v>37984</v>
      </c>
      <c r="C273"/>
      <c r="D273" s="41">
        <v>261.14</v>
      </c>
    </row>
    <row r="274" spans="1:4" ht="23.25">
      <c r="A274" s="39">
        <v>241791</v>
      </c>
      <c r="B274" s="40">
        <v>37985</v>
      </c>
      <c r="C274"/>
      <c r="D274" s="41">
        <v>261.48</v>
      </c>
    </row>
    <row r="275" spans="1:5" ht="23.25">
      <c r="A275" s="39">
        <v>241792</v>
      </c>
      <c r="B275" s="40">
        <v>37986</v>
      </c>
      <c r="C275"/>
      <c r="D275" s="41">
        <v>261.48</v>
      </c>
      <c r="E275" s="48"/>
    </row>
    <row r="276" spans="1:4" ht="23.25">
      <c r="A276" s="39">
        <v>241793</v>
      </c>
      <c r="B276" s="40">
        <v>37987</v>
      </c>
      <c r="C276"/>
      <c r="D276" s="41">
        <v>261.72</v>
      </c>
    </row>
    <row r="277" spans="1:4" ht="23.25">
      <c r="A277" s="39">
        <v>241794</v>
      </c>
      <c r="B277" s="40">
        <v>37988</v>
      </c>
      <c r="C277"/>
      <c r="D277" s="41">
        <v>262.36</v>
      </c>
    </row>
    <row r="278" spans="1:4" ht="23.25">
      <c r="A278" s="39">
        <v>241795</v>
      </c>
      <c r="B278" s="40">
        <v>37989</v>
      </c>
      <c r="C278"/>
      <c r="D278" s="41">
        <v>262.35</v>
      </c>
    </row>
    <row r="279" spans="1:4" ht="23.25">
      <c r="A279" s="39">
        <v>241796</v>
      </c>
      <c r="B279" s="40">
        <v>37990</v>
      </c>
      <c r="C279"/>
      <c r="D279" s="41">
        <v>261.68</v>
      </c>
    </row>
    <row r="280" spans="1:4" ht="23.25">
      <c r="A280" s="39">
        <v>241797</v>
      </c>
      <c r="B280" s="40">
        <v>37991</v>
      </c>
      <c r="C280"/>
      <c r="D280" s="41">
        <v>261.45</v>
      </c>
    </row>
    <row r="281" spans="1:4" ht="23.25">
      <c r="A281" s="39">
        <v>241798</v>
      </c>
      <c r="B281" s="40">
        <v>37992</v>
      </c>
      <c r="C281"/>
      <c r="D281" s="41">
        <v>261.85</v>
      </c>
    </row>
    <row r="282" spans="1:5" ht="23.25">
      <c r="A282" s="39">
        <v>241799</v>
      </c>
      <c r="B282" s="40">
        <v>37993</v>
      </c>
      <c r="C282"/>
      <c r="D282" s="41">
        <v>261.33</v>
      </c>
      <c r="E282" s="42">
        <v>261.13</v>
      </c>
    </row>
    <row r="283" spans="1:4" ht="23.25">
      <c r="A283" s="39">
        <v>241800</v>
      </c>
      <c r="B283" s="40">
        <v>37994</v>
      </c>
      <c r="C283"/>
      <c r="D283" s="41">
        <v>261.85</v>
      </c>
    </row>
    <row r="284" spans="1:4" ht="23.25">
      <c r="A284" s="39">
        <v>241801</v>
      </c>
      <c r="B284" s="40">
        <v>37995</v>
      </c>
      <c r="C284"/>
      <c r="D284" s="41">
        <v>261.85</v>
      </c>
    </row>
    <row r="285" spans="1:4" ht="23.25">
      <c r="A285" s="39">
        <v>241802</v>
      </c>
      <c r="B285" s="40">
        <v>37996</v>
      </c>
      <c r="C285"/>
      <c r="D285" s="41">
        <v>261.85</v>
      </c>
    </row>
    <row r="286" spans="1:4" ht="23.25">
      <c r="A286" s="39">
        <v>241803</v>
      </c>
      <c r="B286" s="40">
        <v>37997</v>
      </c>
      <c r="C286"/>
      <c r="D286" s="41">
        <v>261.57</v>
      </c>
    </row>
    <row r="287" spans="1:4" ht="23.25">
      <c r="A287" s="39">
        <v>241804</v>
      </c>
      <c r="B287" s="40">
        <v>37998</v>
      </c>
      <c r="C287"/>
      <c r="D287" s="41">
        <v>261.91</v>
      </c>
    </row>
    <row r="288" spans="1:4" ht="23.25">
      <c r="A288" s="39">
        <v>241805</v>
      </c>
      <c r="B288" s="40">
        <v>37999</v>
      </c>
      <c r="C288"/>
      <c r="D288" s="41">
        <v>261.8</v>
      </c>
    </row>
    <row r="289" spans="1:5" ht="23.25">
      <c r="A289" s="39">
        <v>241806</v>
      </c>
      <c r="B289" s="40">
        <v>38000</v>
      </c>
      <c r="C289"/>
      <c r="D289" s="41">
        <v>261.23</v>
      </c>
      <c r="E289" s="42">
        <v>261.14</v>
      </c>
    </row>
    <row r="290" spans="1:4" ht="23.25">
      <c r="A290" s="39">
        <v>241807</v>
      </c>
      <c r="B290" s="40">
        <v>38001</v>
      </c>
      <c r="C290"/>
      <c r="D290" s="41">
        <v>261.17</v>
      </c>
    </row>
    <row r="291" spans="1:4" ht="23.25">
      <c r="A291" s="39">
        <v>241808</v>
      </c>
      <c r="B291" s="40">
        <v>38002</v>
      </c>
      <c r="C291"/>
      <c r="D291" s="41">
        <v>260.91</v>
      </c>
    </row>
    <row r="292" spans="1:4" ht="23.25">
      <c r="A292" s="39">
        <v>241809</v>
      </c>
      <c r="B292" s="40">
        <v>38003</v>
      </c>
      <c r="C292"/>
      <c r="D292" s="41">
        <v>261.15</v>
      </c>
    </row>
    <row r="293" spans="1:4" ht="23.25">
      <c r="A293" s="39">
        <v>241810</v>
      </c>
      <c r="B293" s="40">
        <v>38004</v>
      </c>
      <c r="C293"/>
      <c r="D293" s="41">
        <v>261.06</v>
      </c>
    </row>
    <row r="294" spans="1:4" ht="23.25">
      <c r="A294" s="39">
        <v>241811</v>
      </c>
      <c r="B294" s="40">
        <v>38005</v>
      </c>
      <c r="C294"/>
      <c r="D294" s="41">
        <v>261.18</v>
      </c>
    </row>
    <row r="295" spans="1:4" ht="23.25">
      <c r="A295" s="39">
        <v>241812</v>
      </c>
      <c r="B295" s="40">
        <v>38006</v>
      </c>
      <c r="C295"/>
      <c r="D295" s="41">
        <v>261.35</v>
      </c>
    </row>
    <row r="296" spans="1:4" ht="23.25">
      <c r="A296" s="39">
        <v>241813</v>
      </c>
      <c r="B296" s="40">
        <v>38007</v>
      </c>
      <c r="C296"/>
      <c r="D296" s="41">
        <v>261.28</v>
      </c>
    </row>
    <row r="297" spans="1:4" ht="23.25">
      <c r="A297" s="39">
        <v>241814</v>
      </c>
      <c r="B297" s="40">
        <v>38008</v>
      </c>
      <c r="C297"/>
      <c r="D297" s="41">
        <v>261.19</v>
      </c>
    </row>
    <row r="298" spans="1:4" ht="23.25">
      <c r="A298" s="39">
        <v>241815</v>
      </c>
      <c r="B298" s="40">
        <v>38009</v>
      </c>
      <c r="C298"/>
      <c r="D298" s="41">
        <v>261.27</v>
      </c>
    </row>
    <row r="299" spans="1:4" ht="23.25">
      <c r="A299" s="39">
        <v>241816</v>
      </c>
      <c r="B299" s="40">
        <v>38010</v>
      </c>
      <c r="C299"/>
      <c r="D299" s="41">
        <v>261.38</v>
      </c>
    </row>
    <row r="300" spans="1:4" ht="23.25">
      <c r="A300" s="39">
        <v>241817</v>
      </c>
      <c r="B300" s="40">
        <v>38011</v>
      </c>
      <c r="C300"/>
      <c r="D300" s="41">
        <v>261.39</v>
      </c>
    </row>
    <row r="301" spans="1:4" ht="23.25">
      <c r="A301" s="39">
        <v>241818</v>
      </c>
      <c r="B301" s="40">
        <v>38012</v>
      </c>
      <c r="C301"/>
      <c r="D301" s="41">
        <v>261.63</v>
      </c>
    </row>
    <row r="302" spans="1:4" ht="23.25">
      <c r="A302" s="39">
        <v>241819</v>
      </c>
      <c r="B302" s="40">
        <v>38013</v>
      </c>
      <c r="C302"/>
      <c r="D302" s="41">
        <v>261.7</v>
      </c>
    </row>
    <row r="303" spans="1:4" ht="23.25">
      <c r="A303" s="39">
        <v>241820</v>
      </c>
      <c r="B303" s="40">
        <v>38014</v>
      </c>
      <c r="C303"/>
      <c r="D303" s="41">
        <v>261.58</v>
      </c>
    </row>
    <row r="304" spans="1:4" ht="23.25">
      <c r="A304" s="39">
        <v>241821</v>
      </c>
      <c r="B304" s="40">
        <v>38015</v>
      </c>
      <c r="C304"/>
      <c r="D304" s="41">
        <v>261.53</v>
      </c>
    </row>
    <row r="305" spans="1:4" ht="23.25">
      <c r="A305" s="39">
        <v>241822</v>
      </c>
      <c r="B305" s="40">
        <v>38016</v>
      </c>
      <c r="C305"/>
      <c r="D305" s="41">
        <v>261.55</v>
      </c>
    </row>
    <row r="306" spans="1:4" ht="23.25">
      <c r="A306" s="39">
        <v>241823</v>
      </c>
      <c r="B306" s="40">
        <v>38017</v>
      </c>
      <c r="C306"/>
      <c r="D306" s="41">
        <v>261.53</v>
      </c>
    </row>
    <row r="307" spans="1:4" ht="23.25">
      <c r="A307" s="39">
        <v>241824</v>
      </c>
      <c r="B307" s="40">
        <v>38018</v>
      </c>
      <c r="C307"/>
      <c r="D307" s="41">
        <v>261.55</v>
      </c>
    </row>
    <row r="308" spans="1:4" ht="23.25">
      <c r="A308" s="39">
        <v>241825</v>
      </c>
      <c r="B308" s="40">
        <v>38019</v>
      </c>
      <c r="C308"/>
      <c r="D308" s="41">
        <v>261.55</v>
      </c>
    </row>
    <row r="309" spans="1:4" ht="23.25">
      <c r="A309" s="39">
        <v>241826</v>
      </c>
      <c r="B309" s="40">
        <v>38020</v>
      </c>
      <c r="C309"/>
      <c r="D309" s="41">
        <v>261.55</v>
      </c>
    </row>
    <row r="310" spans="1:4" ht="23.25">
      <c r="A310" s="39">
        <v>241827</v>
      </c>
      <c r="B310" s="40">
        <v>38021</v>
      </c>
      <c r="C310"/>
      <c r="D310" s="41">
        <v>261.38</v>
      </c>
    </row>
    <row r="311" spans="1:4" ht="23.25">
      <c r="A311" s="39">
        <v>241828</v>
      </c>
      <c r="B311" s="40">
        <v>38022</v>
      </c>
      <c r="C311"/>
      <c r="D311" s="41">
        <v>261.29</v>
      </c>
    </row>
    <row r="312" spans="1:4" ht="23.25">
      <c r="A312" s="39">
        <v>241829</v>
      </c>
      <c r="B312" s="40">
        <v>38023</v>
      </c>
      <c r="C312"/>
      <c r="D312" s="41">
        <v>261.32</v>
      </c>
    </row>
    <row r="313" spans="1:5" ht="23.25">
      <c r="A313" s="39">
        <v>241830</v>
      </c>
      <c r="B313" s="40">
        <v>38024</v>
      </c>
      <c r="C313"/>
      <c r="D313" s="41">
        <v>261.4</v>
      </c>
      <c r="E313" s="42">
        <v>261.33</v>
      </c>
    </row>
    <row r="314" spans="1:4" ht="23.25">
      <c r="A314" s="39">
        <v>241831</v>
      </c>
      <c r="B314" s="40">
        <v>38025</v>
      </c>
      <c r="C314"/>
      <c r="D314" s="41">
        <v>261.45</v>
      </c>
    </row>
    <row r="315" spans="1:4" ht="23.25">
      <c r="A315" s="39">
        <v>241832</v>
      </c>
      <c r="B315" s="40">
        <v>38026</v>
      </c>
      <c r="C315"/>
      <c r="D315" s="41">
        <v>261.3</v>
      </c>
    </row>
    <row r="316" spans="1:4" ht="23.25">
      <c r="A316" s="39">
        <v>241833</v>
      </c>
      <c r="B316" s="40">
        <v>38027</v>
      </c>
      <c r="C316"/>
      <c r="D316" s="41">
        <v>261.25</v>
      </c>
    </row>
    <row r="317" spans="1:4" ht="23.25">
      <c r="A317" s="39">
        <v>241834</v>
      </c>
      <c r="B317" s="40">
        <v>38028</v>
      </c>
      <c r="C317"/>
      <c r="D317" s="41">
        <v>261.05</v>
      </c>
    </row>
    <row r="318" spans="1:4" ht="23.25">
      <c r="A318" s="39">
        <v>241835</v>
      </c>
      <c r="B318" s="40">
        <v>38029</v>
      </c>
      <c r="C318"/>
      <c r="D318" s="41">
        <v>261.14</v>
      </c>
    </row>
    <row r="319" spans="1:4" ht="23.25">
      <c r="A319" s="39">
        <v>241836</v>
      </c>
      <c r="B319" s="40">
        <v>38030</v>
      </c>
      <c r="C319"/>
      <c r="D319" s="41">
        <v>261.21</v>
      </c>
    </row>
    <row r="320" spans="1:4" ht="23.25">
      <c r="A320" s="39">
        <v>241837</v>
      </c>
      <c r="B320" s="40">
        <v>38031</v>
      </c>
      <c r="C320"/>
      <c r="D320" s="41">
        <v>261.23</v>
      </c>
    </row>
    <row r="321" spans="1:5" ht="23.25">
      <c r="A321" s="39">
        <v>241838</v>
      </c>
      <c r="B321" s="40">
        <v>38032</v>
      </c>
      <c r="C321"/>
      <c r="D321" s="41">
        <v>261.31</v>
      </c>
      <c r="E321" s="42">
        <v>261.23</v>
      </c>
    </row>
    <row r="322" spans="1:4" ht="23.25">
      <c r="A322" s="39">
        <v>241839</v>
      </c>
      <c r="B322" s="40">
        <v>38033</v>
      </c>
      <c r="C322"/>
      <c r="D322" s="41">
        <v>261.41</v>
      </c>
    </row>
    <row r="323" spans="1:4" ht="23.25">
      <c r="A323" s="39">
        <v>241840</v>
      </c>
      <c r="B323" s="40">
        <v>38034</v>
      </c>
      <c r="C323"/>
      <c r="D323" s="41">
        <v>261.37</v>
      </c>
    </row>
    <row r="324" spans="1:4" ht="23.25">
      <c r="A324" s="39">
        <v>241841</v>
      </c>
      <c r="B324" s="40">
        <v>38035</v>
      </c>
      <c r="C324"/>
      <c r="D324" s="41">
        <v>261.39</v>
      </c>
    </row>
    <row r="325" spans="1:4" ht="23.25">
      <c r="A325" s="39">
        <v>241842</v>
      </c>
      <c r="B325" s="40">
        <v>38036</v>
      </c>
      <c r="C325"/>
      <c r="D325" s="41">
        <v>261.39</v>
      </c>
    </row>
    <row r="326" spans="1:4" ht="23.25">
      <c r="A326" s="39">
        <v>241843</v>
      </c>
      <c r="B326" s="40">
        <v>38037</v>
      </c>
      <c r="C326"/>
      <c r="D326" s="41">
        <v>261.32</v>
      </c>
    </row>
    <row r="327" spans="1:4" ht="23.25">
      <c r="A327" s="39">
        <v>241844</v>
      </c>
      <c r="B327" s="40">
        <v>38038</v>
      </c>
      <c r="C327"/>
      <c r="D327" s="41">
        <v>261.29</v>
      </c>
    </row>
    <row r="328" spans="1:4" ht="23.25">
      <c r="A328" s="39">
        <v>241845</v>
      </c>
      <c r="B328" s="40">
        <v>38039</v>
      </c>
      <c r="C328"/>
      <c r="D328" s="41">
        <v>261.25</v>
      </c>
    </row>
    <row r="329" spans="1:4" ht="23.25">
      <c r="A329" s="39">
        <v>241846</v>
      </c>
      <c r="B329" s="40">
        <v>38040</v>
      </c>
      <c r="C329"/>
      <c r="D329" s="41">
        <v>261.29</v>
      </c>
    </row>
    <row r="330" spans="1:4" ht="23.25">
      <c r="A330" s="39">
        <v>241847</v>
      </c>
      <c r="B330" s="40">
        <v>38041</v>
      </c>
      <c r="C330"/>
      <c r="D330" s="41">
        <v>261.34</v>
      </c>
    </row>
    <row r="331" spans="1:5" ht="23.25">
      <c r="A331" s="39">
        <v>241848</v>
      </c>
      <c r="B331" s="40">
        <v>38042</v>
      </c>
      <c r="C331"/>
      <c r="D331" s="41">
        <v>261.46</v>
      </c>
      <c r="E331" s="42">
        <v>261.47</v>
      </c>
    </row>
    <row r="332" spans="1:5" ht="23.25">
      <c r="A332" s="39">
        <v>241849</v>
      </c>
      <c r="B332" s="40">
        <v>38043</v>
      </c>
      <c r="C332"/>
      <c r="D332" s="41">
        <v>261.47</v>
      </c>
      <c r="E332" s="48"/>
    </row>
    <row r="333" spans="1:4" ht="23.25">
      <c r="A333" s="39">
        <v>241850</v>
      </c>
      <c r="B333" s="40">
        <v>38044</v>
      </c>
      <c r="C333"/>
      <c r="D333" s="41">
        <v>261.31</v>
      </c>
    </row>
    <row r="334" spans="1:4" ht="23.25">
      <c r="A334" s="39">
        <v>241851</v>
      </c>
      <c r="B334" s="40">
        <v>38045</v>
      </c>
      <c r="C334"/>
      <c r="D334" s="41">
        <v>261.01</v>
      </c>
    </row>
    <row r="335" spans="1:4" ht="23.25">
      <c r="A335" s="39">
        <v>241852</v>
      </c>
      <c r="B335" s="40">
        <v>38046</v>
      </c>
      <c r="C335"/>
      <c r="D335" s="41">
        <v>260.75</v>
      </c>
    </row>
    <row r="336" spans="1:4" ht="23.25">
      <c r="A336" s="39">
        <v>241853</v>
      </c>
      <c r="B336" s="40">
        <v>38047</v>
      </c>
      <c r="C336"/>
      <c r="D336" s="41">
        <v>260.76</v>
      </c>
    </row>
    <row r="337" spans="1:4" ht="23.25">
      <c r="A337" s="39">
        <v>241854</v>
      </c>
      <c r="B337" s="40">
        <v>38048</v>
      </c>
      <c r="C337"/>
      <c r="D337" s="41">
        <v>260.96</v>
      </c>
    </row>
    <row r="338" spans="1:4" ht="23.25">
      <c r="A338" s="39">
        <v>241855</v>
      </c>
      <c r="B338" s="40">
        <v>38049</v>
      </c>
      <c r="C338"/>
      <c r="D338" s="41">
        <v>261.08</v>
      </c>
    </row>
    <row r="339" spans="1:4" ht="23.25">
      <c r="A339" s="39">
        <v>241856</v>
      </c>
      <c r="B339" s="40">
        <v>38050</v>
      </c>
      <c r="C339"/>
      <c r="D339" s="41">
        <v>261</v>
      </c>
    </row>
    <row r="340" spans="1:4" ht="23.25">
      <c r="A340" s="39">
        <v>241857</v>
      </c>
      <c r="B340" s="40">
        <v>38051</v>
      </c>
      <c r="C340"/>
      <c r="D340" s="41">
        <v>261.04</v>
      </c>
    </row>
    <row r="341" spans="1:4" ht="23.25">
      <c r="A341" s="39">
        <v>241858</v>
      </c>
      <c r="B341" s="40">
        <v>38052</v>
      </c>
      <c r="C341"/>
      <c r="D341" s="41">
        <v>261.22</v>
      </c>
    </row>
    <row r="342" spans="1:5" ht="23.25">
      <c r="A342" s="39">
        <v>241859</v>
      </c>
      <c r="B342" s="40">
        <v>38053</v>
      </c>
      <c r="C342"/>
      <c r="D342" s="41">
        <v>261.76</v>
      </c>
      <c r="E342" s="42">
        <v>261.07</v>
      </c>
    </row>
    <row r="343" spans="1:4" ht="23.25">
      <c r="A343" s="39">
        <v>241860</v>
      </c>
      <c r="B343" s="40">
        <v>38054</v>
      </c>
      <c r="C343"/>
      <c r="D343" s="41">
        <v>261.85</v>
      </c>
    </row>
    <row r="344" spans="1:4" ht="23.25">
      <c r="A344" s="39">
        <v>241861</v>
      </c>
      <c r="B344" s="40">
        <v>38055</v>
      </c>
      <c r="C344"/>
      <c r="D344" s="41">
        <v>261.79</v>
      </c>
    </row>
    <row r="345" spans="1:4" ht="23.25">
      <c r="A345" s="39">
        <v>241862</v>
      </c>
      <c r="B345" s="40">
        <v>38056</v>
      </c>
      <c r="C345"/>
      <c r="D345" s="41">
        <v>261.53</v>
      </c>
    </row>
    <row r="346" spans="1:4" ht="23.25">
      <c r="A346" s="39">
        <v>241863</v>
      </c>
      <c r="B346" s="40">
        <v>38057</v>
      </c>
      <c r="C346"/>
      <c r="D346" s="41">
        <v>261.1</v>
      </c>
    </row>
    <row r="347" spans="1:4" ht="23.25">
      <c r="A347" s="39">
        <v>241864</v>
      </c>
      <c r="B347" s="40">
        <v>38058</v>
      </c>
      <c r="C347"/>
      <c r="D347" s="41">
        <v>260.87</v>
      </c>
    </row>
    <row r="348" spans="1:4" ht="23.25">
      <c r="A348" s="39">
        <v>241865</v>
      </c>
      <c r="B348" s="40">
        <v>38059</v>
      </c>
      <c r="C348"/>
      <c r="D348" s="41">
        <v>260.77</v>
      </c>
    </row>
    <row r="349" spans="1:4" ht="23.25">
      <c r="A349" s="39">
        <v>241866</v>
      </c>
      <c r="B349" s="40">
        <v>38060</v>
      </c>
      <c r="C349"/>
      <c r="D349" s="41">
        <v>260.75</v>
      </c>
    </row>
    <row r="350" spans="1:4" ht="23.25">
      <c r="A350" s="39">
        <v>241867</v>
      </c>
      <c r="B350" s="40">
        <v>38061</v>
      </c>
      <c r="C350"/>
      <c r="D350" s="41">
        <v>260.75</v>
      </c>
    </row>
    <row r="351" spans="1:4" ht="23.25">
      <c r="A351" s="39">
        <v>241868</v>
      </c>
      <c r="B351" s="40">
        <v>38062</v>
      </c>
      <c r="C351"/>
      <c r="D351" s="41">
        <v>260.75</v>
      </c>
    </row>
    <row r="352" spans="1:4" ht="23.25">
      <c r="A352" s="39">
        <v>241869</v>
      </c>
      <c r="B352" s="40">
        <v>38063</v>
      </c>
      <c r="C352"/>
      <c r="D352" s="41">
        <v>260.83</v>
      </c>
    </row>
    <row r="353" spans="1:5" ht="23.25">
      <c r="A353" s="39">
        <v>241870</v>
      </c>
      <c r="B353" s="40">
        <v>38064</v>
      </c>
      <c r="C353"/>
      <c r="D353" s="41">
        <v>261.29</v>
      </c>
      <c r="E353" s="42">
        <v>260.75</v>
      </c>
    </row>
    <row r="354" spans="1:4" ht="23.25">
      <c r="A354" s="39">
        <v>241871</v>
      </c>
      <c r="B354" s="40">
        <v>38065</v>
      </c>
      <c r="C354"/>
      <c r="D354" s="41">
        <v>261.37</v>
      </c>
    </row>
    <row r="355" spans="1:4" ht="23.25">
      <c r="A355" s="39">
        <v>241872</v>
      </c>
      <c r="B355" s="40">
        <v>38066</v>
      </c>
      <c r="C355"/>
      <c r="D355" s="41">
        <v>261.39</v>
      </c>
    </row>
    <row r="356" spans="1:4" ht="23.25">
      <c r="A356" s="39">
        <v>241873</v>
      </c>
      <c r="B356" s="40">
        <v>38067</v>
      </c>
      <c r="C356"/>
      <c r="D356" s="41">
        <v>261.39</v>
      </c>
    </row>
    <row r="357" spans="1:4" ht="23.25">
      <c r="A357" s="39">
        <v>241874</v>
      </c>
      <c r="B357" s="40">
        <v>38068</v>
      </c>
      <c r="C357"/>
      <c r="D357" s="41">
        <v>261.47</v>
      </c>
    </row>
    <row r="358" spans="1:5" ht="23.25">
      <c r="A358" s="39">
        <v>241875</v>
      </c>
      <c r="B358" s="40">
        <v>38069</v>
      </c>
      <c r="C358"/>
      <c r="D358" s="41">
        <v>261.49</v>
      </c>
      <c r="E358" s="48"/>
    </row>
    <row r="359" spans="1:4" ht="23.25">
      <c r="A359" s="39">
        <v>241876</v>
      </c>
      <c r="B359" s="40">
        <v>38070</v>
      </c>
      <c r="C359"/>
      <c r="D359" s="41">
        <v>261.49</v>
      </c>
    </row>
    <row r="360" spans="1:4" ht="23.25">
      <c r="A360" s="39">
        <v>241877</v>
      </c>
      <c r="B360" s="40">
        <v>38071</v>
      </c>
      <c r="C360"/>
      <c r="D360" s="41">
        <v>261.44</v>
      </c>
    </row>
    <row r="361" spans="1:4" ht="23.25">
      <c r="A361" s="39">
        <v>241878</v>
      </c>
      <c r="B361" s="40">
        <v>38072</v>
      </c>
      <c r="C361"/>
      <c r="D361" s="41">
        <v>261.31</v>
      </c>
    </row>
    <row r="362" spans="1:5" ht="23.25">
      <c r="A362" s="39">
        <v>241879</v>
      </c>
      <c r="B362" s="40">
        <v>38073</v>
      </c>
      <c r="C362"/>
      <c r="D362" s="41">
        <v>261.39</v>
      </c>
      <c r="E362" s="42">
        <v>261.27</v>
      </c>
    </row>
    <row r="363" spans="1:4" ht="23.25">
      <c r="A363" s="39">
        <v>241880</v>
      </c>
      <c r="B363" s="40">
        <v>38074</v>
      </c>
      <c r="C363"/>
      <c r="D363" s="41">
        <v>261.49</v>
      </c>
    </row>
    <row r="364" spans="1:4" ht="23.25">
      <c r="A364" s="39">
        <v>241881</v>
      </c>
      <c r="B364" s="40">
        <v>38075</v>
      </c>
      <c r="C364"/>
      <c r="D364" s="41">
        <v>261.69</v>
      </c>
    </row>
    <row r="365" spans="1:4" ht="23.25">
      <c r="A365" s="39">
        <v>241882</v>
      </c>
      <c r="B365" s="40">
        <v>38076</v>
      </c>
      <c r="C365"/>
      <c r="D365" s="41">
        <v>261.93</v>
      </c>
    </row>
    <row r="366" spans="1:3" ht="23.25">
      <c r="A366" s="39"/>
      <c r="B366" s="40">
        <v>38077</v>
      </c>
      <c r="C366"/>
    </row>
    <row r="367" ht="21">
      <c r="E367" s="43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2008-11-11T03:41:20Z</cp:lastPrinted>
  <dcterms:created xsi:type="dcterms:W3CDTF">1980-01-04T10:11:19Z</dcterms:created>
  <dcterms:modified xsi:type="dcterms:W3CDTF">2019-06-06T08:31:33Z</dcterms:modified>
  <cp:category/>
  <cp:version/>
  <cp:contentType/>
  <cp:contentStatus/>
</cp:coreProperties>
</file>